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astman\Box\GOVT\PAC and BGF\REPORTS\REGION Reports\2020\"/>
    </mc:Choice>
  </mc:AlternateContent>
  <xr:revisionPtr revIDLastSave="0" documentId="13_ncr:1_{57BB7158-F92B-458F-BA89-5028D017DD22}" xr6:coauthVersionLast="46" xr6:coauthVersionMax="46" xr10:uidLastSave="{00000000-0000-0000-0000-000000000000}"/>
  <bookViews>
    <workbookView xWindow="3600" yWindow="2340" windowWidth="24660" windowHeight="12870" xr2:uid="{00000000-000D-0000-FFFF-FFFF00000000}"/>
  </bookViews>
  <sheets>
    <sheet name="NAAFAIRSHARE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1" i="1" l="1"/>
  <c r="F161" i="1"/>
  <c r="E161" i="1"/>
  <c r="E159" i="1"/>
  <c r="E158" i="1"/>
  <c r="E157" i="1"/>
  <c r="E153" i="1"/>
  <c r="E152" i="1"/>
  <c r="E151" i="1"/>
  <c r="G147" i="1"/>
  <c r="F147" i="1"/>
  <c r="E147" i="1"/>
  <c r="E145" i="1"/>
  <c r="E144" i="1"/>
  <c r="E143" i="1"/>
  <c r="E142" i="1"/>
  <c r="E140" i="1"/>
  <c r="E139" i="1"/>
  <c r="E138" i="1"/>
  <c r="G135" i="1"/>
  <c r="F135" i="1"/>
  <c r="E135" i="1"/>
  <c r="E134" i="1"/>
  <c r="E133" i="1"/>
  <c r="E130" i="1"/>
  <c r="G128" i="1"/>
  <c r="F128" i="1"/>
  <c r="E128" i="1"/>
  <c r="E127" i="1"/>
  <c r="E126" i="1"/>
  <c r="E121" i="1"/>
  <c r="E120" i="1"/>
  <c r="E116" i="1"/>
  <c r="E113" i="1"/>
  <c r="G112" i="1"/>
  <c r="F112" i="1"/>
  <c r="E112" i="1"/>
  <c r="E111" i="1"/>
  <c r="E109" i="1"/>
  <c r="E106" i="1"/>
  <c r="G103" i="1"/>
  <c r="F103" i="1"/>
  <c r="E103" i="1"/>
  <c r="E102" i="1"/>
  <c r="E100" i="1"/>
  <c r="E97" i="1"/>
  <c r="G96" i="1"/>
  <c r="F96" i="1"/>
  <c r="E96" i="1"/>
  <c r="E93" i="1"/>
  <c r="E92" i="1"/>
  <c r="E87" i="1"/>
  <c r="G85" i="1"/>
  <c r="F85" i="1"/>
  <c r="E85" i="1"/>
  <c r="G83" i="1"/>
  <c r="F83" i="1"/>
  <c r="E83" i="1"/>
  <c r="G82" i="1"/>
  <c r="F82" i="1"/>
  <c r="E82" i="1"/>
  <c r="E77" i="1"/>
  <c r="G74" i="1"/>
  <c r="F74" i="1"/>
  <c r="E74" i="1"/>
  <c r="G73" i="1"/>
  <c r="F73" i="1"/>
  <c r="E73" i="1"/>
  <c r="E72" i="1"/>
  <c r="E71" i="1"/>
  <c r="E70" i="1"/>
  <c r="E68" i="1"/>
  <c r="G67" i="1"/>
  <c r="F67" i="1"/>
  <c r="E67" i="1"/>
  <c r="G66" i="1"/>
  <c r="F66" i="1"/>
  <c r="E66" i="1"/>
  <c r="G65" i="1"/>
  <c r="F65" i="1"/>
  <c r="E65" i="1"/>
  <c r="E62" i="1" l="1"/>
  <c r="G61" i="1"/>
  <c r="F61" i="1"/>
  <c r="E61" i="1"/>
  <c r="E59" i="1"/>
  <c r="G58" i="1"/>
  <c r="F58" i="1"/>
  <c r="E58" i="1"/>
  <c r="G57" i="1"/>
  <c r="F57" i="1"/>
  <c r="E57" i="1"/>
  <c r="E56" i="1"/>
  <c r="G55" i="1"/>
  <c r="F55" i="1"/>
  <c r="E55" i="1"/>
  <c r="G54" i="1"/>
  <c r="F54" i="1"/>
  <c r="E54" i="1"/>
  <c r="G51" i="1"/>
  <c r="F51" i="1"/>
  <c r="E51" i="1"/>
  <c r="E50" i="1"/>
  <c r="E48" i="1"/>
  <c r="E45" i="1"/>
  <c r="G44" i="1"/>
  <c r="F44" i="1"/>
  <c r="E44" i="1"/>
  <c r="G43" i="1"/>
  <c r="F43" i="1"/>
  <c r="E43" i="1"/>
  <c r="G42" i="1"/>
  <c r="F42" i="1"/>
  <c r="E42" i="1"/>
  <c r="E40" i="1"/>
  <c r="E39" i="1"/>
  <c r="G37" i="1"/>
  <c r="F37" i="1"/>
  <c r="E37" i="1"/>
  <c r="G33" i="1"/>
  <c r="F33" i="1"/>
  <c r="E33" i="1"/>
  <c r="E32" i="1"/>
  <c r="G31" i="1"/>
  <c r="F31" i="1"/>
  <c r="E31" i="1"/>
  <c r="G29" i="1"/>
  <c r="F29" i="1"/>
  <c r="E29" i="1"/>
  <c r="G28" i="1"/>
  <c r="F28" i="1"/>
  <c r="E28" i="1"/>
  <c r="G27" i="1"/>
  <c r="F27" i="1"/>
  <c r="E27" i="1"/>
  <c r="E26" i="1"/>
  <c r="E25" i="1"/>
  <c r="E24" i="1"/>
  <c r="E22" i="1"/>
  <c r="E19" i="1"/>
  <c r="E17" i="1"/>
  <c r="G16" i="1"/>
  <c r="F16" i="1"/>
  <c r="E16" i="1"/>
  <c r="E15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<sst xmlns="http://schemas.openxmlformats.org/spreadsheetml/2006/main" count="219" uniqueCount="159">
  <si>
    <t>National Apartment Association Current Status by Region and Affiliate - 2021</t>
  </si>
  <si>
    <t/>
  </si>
  <si>
    <t>2020
Contributions</t>
  </si>
  <si>
    <t>PAC Fair share Goal</t>
  </si>
  <si>
    <t>PAC Fair share Contributed</t>
  </si>
  <si>
    <t>%PAC Fair share</t>
  </si>
  <si>
    <t>Region 01</t>
  </si>
  <si>
    <t>Apartment &amp; Office Building Association (AOBA)</t>
  </si>
  <si>
    <t>Delaware Apartment Association</t>
  </si>
  <si>
    <t>Maryland Multi-Housing Association Inc.</t>
  </si>
  <si>
    <t>Pennsylvania Apartment Association</t>
  </si>
  <si>
    <t>Virginia Apartment &amp; Management Association</t>
  </si>
  <si>
    <t>West Virginia Apartment Association</t>
  </si>
  <si>
    <t>Region 02</t>
  </si>
  <si>
    <t>Apartment Association of New Hampshire</t>
  </si>
  <si>
    <t>Connecticut Apartment Association</t>
  </si>
  <si>
    <t>Maine Apartment Association</t>
  </si>
  <si>
    <t>Massachusetts Apartment Association</t>
  </si>
  <si>
    <t>New Jersey Apartment Association</t>
  </si>
  <si>
    <t>New York Capital Region Apartment Association</t>
  </si>
  <si>
    <t>Rhode Island Apartment Association</t>
  </si>
  <si>
    <t>The Associated Builders and Owners of NY (ABO)</t>
  </si>
  <si>
    <t>Region 03</t>
  </si>
  <si>
    <t>Apartment Owners &amp; Managers Association of Wisconsin</t>
  </si>
  <si>
    <t>Central Wisconsin Apartment Association</t>
  </si>
  <si>
    <t>Chicagoland Apartment Association</t>
  </si>
  <si>
    <t>Columbus Apartment Association (OH)</t>
  </si>
  <si>
    <t>Detroit Metropolitan Apartment Association</t>
  </si>
  <si>
    <t>Greater Cincinnati Northern Kentucky Apartment Association</t>
  </si>
  <si>
    <t>Greater Dayton Apartment Association</t>
  </si>
  <si>
    <t>Indiana Apartment Association</t>
  </si>
  <si>
    <t xml:space="preserve">Northern Ohio Apartment Association </t>
  </si>
  <si>
    <t>Property Management Association of Mid-Michigan</t>
  </si>
  <si>
    <t>Property Management Association of West Michigan</t>
  </si>
  <si>
    <t>Washtenaw Area Apartment Association</t>
  </si>
  <si>
    <t>Region 04</t>
  </si>
  <si>
    <t>Apartment Association of Greater Augusta</t>
  </si>
  <si>
    <t>Apartment Association of Greater Columbia</t>
  </si>
  <si>
    <t>Apartment Association of Greater Knoxville</t>
  </si>
  <si>
    <t>Apartment Association of Greater Memphis</t>
  </si>
  <si>
    <t>Apartment Association of Western North Carolina</t>
  </si>
  <si>
    <t>Athens Apartment Association</t>
  </si>
  <si>
    <t>Atlanta Apartment Association</t>
  </si>
  <si>
    <t>Charleston Apartment Association</t>
  </si>
  <si>
    <t>Chattanooga Apartment Association</t>
  </si>
  <si>
    <t xml:space="preserve">Coastal Georgia Apartment Association </t>
  </si>
  <si>
    <t>Columbus Apartment Association (GA)</t>
  </si>
  <si>
    <t>Cumberland County Apartment Association</t>
  </si>
  <si>
    <t>Greater Charlotte Apartment Association</t>
  </si>
  <si>
    <t xml:space="preserve">Greater Fayetteville Apartment Association </t>
  </si>
  <si>
    <t>Greater Lexington Apartment Association</t>
  </si>
  <si>
    <t>Greater Nashville Apartment Association</t>
  </si>
  <si>
    <t>Greater Savannah Apartment Association</t>
  </si>
  <si>
    <t>Greenville Area Property Managers Association</t>
  </si>
  <si>
    <t>Louisville Apartment Association</t>
  </si>
  <si>
    <t>Lowcountry Apartment Association</t>
  </si>
  <si>
    <t>Mid Georgia Apartment Association</t>
  </si>
  <si>
    <t>Myrtle Beach Apartment Association</t>
  </si>
  <si>
    <t>Piedmont Triad Apartment Association</t>
  </si>
  <si>
    <t>Triangle Apartment Association</t>
  </si>
  <si>
    <t>Tri-City Apartment Association (TN)</t>
  </si>
  <si>
    <t>Upper State Apartment Association</t>
  </si>
  <si>
    <t>Wilmington Apartment Association</t>
  </si>
  <si>
    <t>Region 05</t>
  </si>
  <si>
    <t>Apartment Association of Central Oklahoma</t>
  </si>
  <si>
    <t>Apartment Association of Greater Wichita</t>
  </si>
  <si>
    <t>Apartment Association of Kansas City</t>
  </si>
  <si>
    <t>Apartment Association of Nebraska</t>
  </si>
  <si>
    <t>Apartment Council of Topeka</t>
  </si>
  <si>
    <t>Arkansas Apartment Association</t>
  </si>
  <si>
    <t>Columbia Apartment Association</t>
  </si>
  <si>
    <t>Greater Iowa Apartment Association</t>
  </si>
  <si>
    <t>Greater Springfield Apartment &amp; Housing Association</t>
  </si>
  <si>
    <t>Mid-Missouri Apartment Association</t>
  </si>
  <si>
    <t>Northwest Arkansas Apartment Association</t>
  </si>
  <si>
    <t>Oklahoma State Apartment Association</t>
  </si>
  <si>
    <t>Saint Louis Apartment Association</t>
  </si>
  <si>
    <t>Tulsa Apartment Association</t>
  </si>
  <si>
    <t>Region 06</t>
  </si>
  <si>
    <t>Apartment Association of Central Texas</t>
  </si>
  <si>
    <t>Apartment Association of Greater Dallas</t>
  </si>
  <si>
    <t>Apartment Association of New Mexico</t>
  </si>
  <si>
    <t>Apartment Association of Southeast Texas</t>
  </si>
  <si>
    <t>Apartment Association of Tarrant County Inc</t>
  </si>
  <si>
    <t>Apartment Association of the Panhandle</t>
  </si>
  <si>
    <t>Austin Apartment Association</t>
  </si>
  <si>
    <t>Big Country Apartment Association</t>
  </si>
  <si>
    <t>Bryan College Station Apartment Association</t>
  </si>
  <si>
    <t>Corpus Christi Apartment Association</t>
  </si>
  <si>
    <t>Corsicana Apartment Association</t>
  </si>
  <si>
    <t>El Paso Apartment Association</t>
  </si>
  <si>
    <t>Galveston County Apartment Association</t>
  </si>
  <si>
    <t>Greater Longview Apartment Association</t>
  </si>
  <si>
    <t>Heart of Texas Apartment Association</t>
  </si>
  <si>
    <t>Houston Apartment Association</t>
  </si>
  <si>
    <t>Lubbock Apartment Association</t>
  </si>
  <si>
    <t>North Texas Rental Properties Association</t>
  </si>
  <si>
    <t>Permian Basin Apartment Association</t>
  </si>
  <si>
    <t>Piney Woods Apartment Association</t>
  </si>
  <si>
    <t>Rio Grande Valley Apartment Association</t>
  </si>
  <si>
    <t>San Angelo Apartment Association Inc</t>
  </si>
  <si>
    <t>San Antonio Apartment Association</t>
  </si>
  <si>
    <t>Texarkana Apartment Association</t>
  </si>
  <si>
    <t>Tyler Apartment Association</t>
  </si>
  <si>
    <t>Victoria Apartment Association</t>
  </si>
  <si>
    <t>Region 07</t>
  </si>
  <si>
    <t>Arizona Multihousing Association</t>
  </si>
  <si>
    <t>Idaho Apartment Association</t>
  </si>
  <si>
    <t>Multifamily NW</t>
  </si>
  <si>
    <t>Nevada State Apartment Association</t>
  </si>
  <si>
    <t>Washington Multi-Family Housing Association</t>
  </si>
  <si>
    <t>Region 08</t>
  </si>
  <si>
    <t>Apartment Association of Metro Denver</t>
  </si>
  <si>
    <t>North Dakota Apartment Association</t>
  </si>
  <si>
    <t>Northern Colorado Rental Housing Association</t>
  </si>
  <si>
    <t>South Dakota Multi-Housing Association</t>
  </si>
  <si>
    <t>The Apartment Association of Southern Colorado</t>
  </si>
  <si>
    <t>Utah Apartment Association</t>
  </si>
  <si>
    <t>Weld County Apartment Association</t>
  </si>
  <si>
    <t>Region 09</t>
  </si>
  <si>
    <t>Acadiana Apartment Association</t>
  </si>
  <si>
    <t>Apartment Association of Greater New Orleans</t>
  </si>
  <si>
    <t>Apartment Association of Greater Orlando</t>
  </si>
  <si>
    <t>Apartment Association of North Alabama</t>
  </si>
  <si>
    <t>Baton Rouge Apartment Association</t>
  </si>
  <si>
    <t>Bay Area Apartment Association</t>
  </si>
  <si>
    <t>Bay County Multi-Housing Association</t>
  </si>
  <si>
    <t>Capital City Apartment Association</t>
  </si>
  <si>
    <t>Emerald Coast Apartment Association of NW Florida</t>
  </si>
  <si>
    <t>First Coast Apartment Association</t>
  </si>
  <si>
    <t>Greater Birmingham Apartment Association</t>
  </si>
  <si>
    <t>Greater Gulf Coast Apartment Association</t>
  </si>
  <si>
    <t>Houma-Thibodaux Apartment Association</t>
  </si>
  <si>
    <t>Mississippi Apartment Association</t>
  </si>
  <si>
    <t>Mobile Bay Area Apartment Association</t>
  </si>
  <si>
    <t>North Central Florida Apartment Association</t>
  </si>
  <si>
    <t>Northeast Louisiana Apartment Assn.</t>
  </si>
  <si>
    <t>River Region Apartment Association</t>
  </si>
  <si>
    <t>Shreveport-Bossier Apartment Association</t>
  </si>
  <si>
    <t>South East Florida Apartment Association</t>
  </si>
  <si>
    <t>Southwest Florida Apartment Association</t>
  </si>
  <si>
    <t>Southwest Louisiana Apartment Association</t>
  </si>
  <si>
    <t>Space Coast Apartment Association</t>
  </si>
  <si>
    <t>Tri-City Apartment Association (FL)</t>
  </si>
  <si>
    <t>Region 10</t>
  </si>
  <si>
    <t>Apartment Association of Greater Los Angeles</t>
  </si>
  <si>
    <t>Apartment Association of Orange County</t>
  </si>
  <si>
    <t>Apartment Association, California Southern Cities</t>
  </si>
  <si>
    <t>Berkeley Property Owners Association</t>
  </si>
  <si>
    <t>California Rental Housing Association</t>
  </si>
  <si>
    <t>East Bay Rental Housing Association</t>
  </si>
  <si>
    <t>Nor Cal Rental Property Association Inc.</t>
  </si>
  <si>
    <t>North Valley Property Owners Association</t>
  </si>
  <si>
    <t>Santa Barbara Rental Property Association, Inc.</t>
  </si>
  <si>
    <t>Small Property Owners of San Francisco Institute</t>
  </si>
  <si>
    <t xml:space="preserve">Southern California Rental Housing Association </t>
  </si>
  <si>
    <t>2020 Affiliate Share Available for Use - 75% Affiliate</t>
  </si>
  <si>
    <t>25% NAA</t>
  </si>
  <si>
    <t>2019 Affiliate Share Available for Use as of 11/17/20 - until end of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</si>
</sst>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409]&quot;$&quot;#,##0.00;\(&quot;$&quot;#,##0.00\)"/>
    <numFmt numFmtId="165" formatCode="[$-10409]#,##0%"/>
    <numFmt numFmtId="166" formatCode="&quot;$&quot;#,##0.00"/>
    <numFmt numFmtId="167" formatCode="0.0%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right" vertical="top" wrapText="1" readingOrder="1"/>
    </xf>
    <xf numFmtId="166" fontId="5" fillId="0" borderId="2" xfId="0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164" fontId="4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164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 vertical="top" wrapText="1" readingOrder="1"/>
    </xf>
    <xf numFmtId="165" fontId="3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166" fontId="4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164" fontId="7" fillId="0" borderId="0" xfId="0" applyNumberFormat="1" applyFont="1" applyFill="1" applyBorder="1" applyAlignment="1">
      <alignment horizontal="center" vertical="top" wrapText="1" readingOrder="1"/>
    </xf>
    <xf numFmtId="165" fontId="7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/>
    <xf numFmtId="0" fontId="7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164" fontId="5" fillId="0" borderId="0" xfId="0" applyNumberFormat="1" applyFont="1" applyFill="1" applyBorder="1" applyAlignment="1">
      <alignment horizontal="center" vertical="top" wrapText="1" readingOrder="1"/>
    </xf>
    <xf numFmtId="165" fontId="5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3" borderId="0" xfId="0" applyNumberFormat="1" applyFont="1" applyFill="1" applyBorder="1" applyAlignment="1">
      <alignment vertical="top" wrapText="1" readingOrder="1"/>
    </xf>
    <xf numFmtId="164" fontId="4" fillId="3" borderId="0" xfId="0" applyNumberFormat="1" applyFont="1" applyFill="1" applyBorder="1" applyAlignment="1">
      <alignment horizontal="center" vertical="top" wrapText="1" readingOrder="1"/>
    </xf>
    <xf numFmtId="165" fontId="4" fillId="3" borderId="0" xfId="0" applyNumberFormat="1" applyFont="1" applyFill="1" applyBorder="1" applyAlignment="1">
      <alignment horizontal="center" vertical="top" wrapText="1" readingOrder="1"/>
    </xf>
    <xf numFmtId="9" fontId="4" fillId="3" borderId="0" xfId="0" applyNumberFormat="1" applyFont="1" applyFill="1" applyBorder="1" applyAlignment="1">
      <alignment horizontal="center" vertical="top" wrapText="1" readingOrder="1"/>
    </xf>
    <xf numFmtId="0" fontId="7" fillId="3" borderId="0" xfId="0" applyNumberFormat="1" applyFont="1" applyFill="1" applyBorder="1" applyAlignment="1">
      <alignment vertical="top" wrapText="1" readingOrder="1"/>
    </xf>
    <xf numFmtId="164" fontId="7" fillId="3" borderId="0" xfId="0" applyNumberFormat="1" applyFont="1" applyFill="1" applyBorder="1" applyAlignment="1">
      <alignment horizontal="center" vertical="top" wrapText="1" readingOrder="1"/>
    </xf>
    <xf numFmtId="165" fontId="7" fillId="3" borderId="0" xfId="0" applyNumberFormat="1" applyFont="1" applyFill="1" applyBorder="1" applyAlignment="1">
      <alignment horizontal="center" vertical="top" wrapText="1" readingOrder="1"/>
    </xf>
    <xf numFmtId="167" fontId="7" fillId="0" borderId="0" xfId="0" applyNumberFormat="1" applyFont="1" applyFill="1" applyBorder="1" applyAlignment="1">
      <alignment horizontal="center" vertical="top" wrapText="1" readingOrder="1"/>
    </xf>
    <xf numFmtId="0" fontId="7" fillId="4" borderId="0" xfId="0" applyNumberFormat="1" applyFont="1" applyFill="1" applyBorder="1" applyAlignment="1">
      <alignment vertical="top" wrapText="1" readingOrder="1"/>
    </xf>
    <xf numFmtId="164" fontId="7" fillId="4" borderId="0" xfId="0" applyNumberFormat="1" applyFont="1" applyFill="1" applyBorder="1" applyAlignment="1">
      <alignment horizontal="center" vertical="top" wrapText="1" readingOrder="1"/>
    </xf>
    <xf numFmtId="165" fontId="7" fillId="4" borderId="0" xfId="0" applyNumberFormat="1" applyFont="1" applyFill="1" applyBorder="1" applyAlignment="1">
      <alignment horizontal="center" vertical="top" wrapText="1" readingOrder="1"/>
    </xf>
    <xf numFmtId="0" fontId="4" fillId="4" borderId="0" xfId="0" applyNumberFormat="1" applyFont="1" applyFill="1" applyBorder="1" applyAlignment="1">
      <alignment vertical="top" wrapText="1" readingOrder="1"/>
    </xf>
    <xf numFmtId="164" fontId="4" fillId="4" borderId="0" xfId="0" applyNumberFormat="1" applyFont="1" applyFill="1" applyBorder="1" applyAlignment="1">
      <alignment horizontal="center" vertical="top" wrapText="1" readingOrder="1"/>
    </xf>
    <xf numFmtId="9" fontId="4" fillId="4" borderId="0" xfId="0" applyNumberFormat="1" applyFont="1" applyFill="1" applyBorder="1" applyAlignment="1">
      <alignment horizontal="center" vertical="top" wrapText="1" readingOrder="1"/>
    </xf>
    <xf numFmtId="166" fontId="7" fillId="4" borderId="0" xfId="0" applyNumberFormat="1" applyFont="1" applyFill="1" applyBorder="1" applyAlignment="1">
      <alignment horizontal="center" vertical="top" wrapText="1" readingOrder="1"/>
    </xf>
    <xf numFmtId="9" fontId="7" fillId="4" borderId="0" xfId="0" applyNumberFormat="1" applyFont="1" applyFill="1" applyBorder="1" applyAlignment="1">
      <alignment horizontal="center" vertical="top" wrapText="1" readingOrder="1"/>
    </xf>
    <xf numFmtId="165" fontId="4" fillId="4" borderId="0" xfId="0" applyNumberFormat="1" applyFont="1" applyFill="1" applyBorder="1" applyAlignment="1">
      <alignment horizontal="center" vertical="top" wrapText="1" readingOrder="1"/>
    </xf>
    <xf numFmtId="0" fontId="7" fillId="2" borderId="0" xfId="0" applyNumberFormat="1" applyFont="1" applyFill="1" applyBorder="1" applyAlignment="1">
      <alignment vertical="top" wrapText="1" readingOrder="1"/>
    </xf>
    <xf numFmtId="164" fontId="7" fillId="2" borderId="0" xfId="0" applyNumberFormat="1" applyFont="1" applyFill="1" applyBorder="1" applyAlignment="1">
      <alignment horizontal="center" vertical="top" wrapText="1" readingOrder="1"/>
    </xf>
    <xf numFmtId="165" fontId="7" fillId="2" borderId="0" xfId="0" applyNumberFormat="1" applyFont="1" applyFill="1" applyBorder="1" applyAlignment="1">
      <alignment horizontal="center" vertical="top" wrapText="1" readingOrder="1"/>
    </xf>
    <xf numFmtId="0" fontId="4" fillId="2" borderId="0" xfId="0" applyNumberFormat="1" applyFont="1" applyFill="1" applyBorder="1" applyAlignment="1">
      <alignment vertical="top" wrapText="1" readingOrder="1"/>
    </xf>
    <xf numFmtId="164" fontId="4" fillId="2" borderId="0" xfId="0" applyNumberFormat="1" applyFont="1" applyFill="1" applyBorder="1" applyAlignment="1">
      <alignment horizontal="center" vertical="top" wrapText="1" readingOrder="1"/>
    </xf>
    <xf numFmtId="165" fontId="4" fillId="2" borderId="0" xfId="0" applyNumberFormat="1" applyFont="1" applyFill="1" applyBorder="1" applyAlignment="1">
      <alignment horizontal="center" vertical="top" wrapText="1" readingOrder="1"/>
    </xf>
    <xf numFmtId="166" fontId="7" fillId="2" borderId="0" xfId="0" applyNumberFormat="1" applyFont="1" applyFill="1" applyBorder="1" applyAlignment="1">
      <alignment horizontal="center" vertical="top" wrapText="1" readingOrder="1"/>
    </xf>
    <xf numFmtId="9" fontId="7" fillId="2" borderId="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/>
    <xf numFmtId="166" fontId="7" fillId="3" borderId="0" xfId="0" applyNumberFormat="1" applyFont="1" applyFill="1" applyAlignment="1">
      <alignment horizontal="center" vertical="top" wrapText="1" readingOrder="1"/>
    </xf>
    <xf numFmtId="166" fontId="5" fillId="0" borderId="2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top" wrapText="1" readingOrder="1"/>
    </xf>
    <xf numFmtId="166" fontId="7" fillId="0" borderId="0" xfId="0" applyNumberFormat="1" applyFont="1" applyAlignment="1">
      <alignment horizontal="center" vertical="top" wrapText="1" readingOrder="1"/>
    </xf>
    <xf numFmtId="166" fontId="7" fillId="4" borderId="0" xfId="0" applyNumberFormat="1" applyFont="1" applyFill="1" applyAlignment="1">
      <alignment horizontal="center" vertical="top" wrapText="1" readingOrder="1"/>
    </xf>
    <xf numFmtId="166" fontId="7" fillId="2" borderId="0" xfId="0" applyNumberFormat="1" applyFont="1" applyFill="1" applyAlignment="1">
      <alignment horizontal="center" vertical="top" wrapText="1" readingOrder="1"/>
    </xf>
    <xf numFmtId="166" fontId="5" fillId="0" borderId="0" xfId="0" applyNumberFormat="1" applyFont="1" applyFill="1" applyAlignment="1">
      <alignment horizontal="center" vertical="top" wrapText="1" readingOrder="1"/>
    </xf>
    <xf numFmtId="166" fontId="7" fillId="0" borderId="0" xfId="0" applyNumberFormat="1" applyFont="1" applyFill="1" applyAlignment="1">
      <alignment horizontal="center" vertical="top" wrapText="1" readingOrder="1"/>
    </xf>
    <xf numFmtId="164" fontId="5" fillId="3" borderId="0" xfId="0" applyNumberFormat="1" applyFont="1" applyFill="1" applyAlignment="1">
      <alignment horizontal="center" vertical="top" wrapText="1" readingOrder="1"/>
    </xf>
    <xf numFmtId="164" fontId="5" fillId="0" borderId="0" xfId="0" applyNumberFormat="1" applyFont="1" applyAlignment="1">
      <alignment horizontal="center" vertical="top" wrapText="1" readingOrder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4"/>
  <sheetViews>
    <sheetView showGridLines="0" tabSelected="1" zoomScale="140" zoomScaleNormal="140" workbookViewId="0">
      <pane ySplit="2" topLeftCell="A3" activePane="bottomLeft" state="frozen"/>
      <selection pane="bottomLeft" activeCell="C99" sqref="C99"/>
    </sheetView>
  </sheetViews>
  <sheetFormatPr defaultRowHeight="15" x14ac:dyDescent="0.25"/>
  <cols>
    <col min="1" max="1" width="43" customWidth="1"/>
    <col min="2" max="2" width="14.28515625" style="11" customWidth="1"/>
    <col min="3" max="3" width="14" style="11" customWidth="1"/>
    <col min="4" max="4" width="13.5703125" style="11" customWidth="1"/>
    <col min="5" max="5" width="13.28515625" style="11" customWidth="1"/>
    <col min="6" max="6" width="22.85546875" style="11" customWidth="1"/>
    <col min="7" max="7" width="13.140625" style="11" customWidth="1"/>
    <col min="8" max="8" width="15.140625" style="64" customWidth="1"/>
    <col min="9" max="9" width="14.28515625" customWidth="1"/>
    <col min="10" max="10" width="8.85546875" customWidth="1"/>
  </cols>
  <sheetData>
    <row r="1" spans="1:8" ht="18" customHeight="1" x14ac:dyDescent="0.25">
      <c r="A1" s="52" t="s">
        <v>0</v>
      </c>
      <c r="B1" s="53"/>
      <c r="C1" s="53"/>
      <c r="D1" s="53"/>
      <c r="E1" s="53"/>
      <c r="F1" s="53"/>
      <c r="G1" s="53"/>
      <c r="H1" s="53"/>
    </row>
    <row r="2" spans="1:8" ht="51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5" t="s">
        <v>156</v>
      </c>
      <c r="G2" s="6" t="s">
        <v>157</v>
      </c>
      <c r="H2" s="55" t="s">
        <v>158</v>
      </c>
    </row>
    <row r="3" spans="1:8" x14ac:dyDescent="0.25">
      <c r="A3" s="2" t="s">
        <v>6</v>
      </c>
      <c r="B3" s="7" t="s">
        <v>1</v>
      </c>
      <c r="C3" s="7" t="s">
        <v>1</v>
      </c>
      <c r="D3" s="7" t="s">
        <v>1</v>
      </c>
      <c r="E3" s="7" t="s">
        <v>1</v>
      </c>
      <c r="F3" s="7" t="s">
        <v>1</v>
      </c>
      <c r="G3" s="7" t="s">
        <v>1</v>
      </c>
      <c r="H3" s="56"/>
    </row>
    <row r="4" spans="1:8" s="19" customFormat="1" x14ac:dyDescent="0.25">
      <c r="A4" s="16" t="s">
        <v>7</v>
      </c>
      <c r="B4" s="17">
        <v>1655</v>
      </c>
      <c r="C4" s="17">
        <v>15000</v>
      </c>
      <c r="D4" s="17">
        <v>1655</v>
      </c>
      <c r="E4" s="18">
        <f>SUM(B4/C4)</f>
        <v>0.11033333333333334</v>
      </c>
      <c r="F4" s="17">
        <v>0</v>
      </c>
      <c r="G4" s="17">
        <v>0</v>
      </c>
      <c r="H4" s="57"/>
    </row>
    <row r="5" spans="1:8" s="19" customFormat="1" x14ac:dyDescent="0.25">
      <c r="A5" s="35" t="s">
        <v>8</v>
      </c>
      <c r="B5" s="36">
        <v>1250</v>
      </c>
      <c r="C5" s="36">
        <v>2060.85</v>
      </c>
      <c r="D5" s="36">
        <v>1250</v>
      </c>
      <c r="E5" s="37">
        <f>SUM(B5/C5)</f>
        <v>0.60654584273479395</v>
      </c>
      <c r="F5" s="36">
        <v>0</v>
      </c>
      <c r="G5" s="36">
        <v>0</v>
      </c>
      <c r="H5" s="58">
        <v>2597.96</v>
      </c>
    </row>
    <row r="6" spans="1:8" s="19" customFormat="1" x14ac:dyDescent="0.25">
      <c r="A6" s="16" t="s">
        <v>9</v>
      </c>
      <c r="B6" s="17">
        <v>1325</v>
      </c>
      <c r="C6" s="17">
        <v>11156.75</v>
      </c>
      <c r="D6" s="17">
        <v>1325</v>
      </c>
      <c r="E6" s="18">
        <f>SUM(B6/C6)</f>
        <v>0.11876218432787326</v>
      </c>
      <c r="F6" s="17">
        <v>0</v>
      </c>
      <c r="G6" s="17">
        <v>0</v>
      </c>
      <c r="H6" s="57"/>
    </row>
    <row r="7" spans="1:8" s="19" customFormat="1" x14ac:dyDescent="0.25">
      <c r="A7" s="44" t="s">
        <v>10</v>
      </c>
      <c r="B7" s="45">
        <v>12650</v>
      </c>
      <c r="C7" s="45">
        <v>15000</v>
      </c>
      <c r="D7" s="45">
        <v>12650</v>
      </c>
      <c r="E7" s="46">
        <f>SUM(B7/C7)</f>
        <v>0.84333333333333338</v>
      </c>
      <c r="F7" s="45">
        <v>0</v>
      </c>
      <c r="G7" s="45">
        <v>0</v>
      </c>
      <c r="H7" s="59">
        <v>4682.32</v>
      </c>
    </row>
    <row r="8" spans="1:8" s="19" customFormat="1" x14ac:dyDescent="0.25">
      <c r="A8" s="31" t="s">
        <v>11</v>
      </c>
      <c r="B8" s="32">
        <v>22575</v>
      </c>
      <c r="C8" s="32">
        <v>15000</v>
      </c>
      <c r="D8" s="32">
        <v>15000</v>
      </c>
      <c r="E8" s="33">
        <f>SUM(B8/C8)</f>
        <v>1.5049999999999999</v>
      </c>
      <c r="F8" s="32">
        <v>1802.5</v>
      </c>
      <c r="G8" s="32">
        <v>386.25</v>
      </c>
      <c r="H8" s="54">
        <v>17279</v>
      </c>
    </row>
    <row r="9" spans="1:8" s="19" customFormat="1" x14ac:dyDescent="0.25">
      <c r="A9" s="16" t="s">
        <v>12</v>
      </c>
      <c r="B9" s="20"/>
      <c r="C9" s="17">
        <v>750</v>
      </c>
      <c r="D9" s="20"/>
      <c r="E9" s="20"/>
      <c r="F9" s="20"/>
      <c r="G9" s="20"/>
      <c r="H9" s="57"/>
    </row>
    <row r="10" spans="1:8" s="19" customFormat="1" x14ac:dyDescent="0.25">
      <c r="A10" s="21"/>
      <c r="B10" s="22"/>
      <c r="C10" s="22"/>
      <c r="D10" s="22"/>
      <c r="E10" s="23"/>
      <c r="F10" s="22"/>
      <c r="G10" s="22"/>
      <c r="H10" s="56"/>
    </row>
    <row r="11" spans="1:8" s="19" customFormat="1" x14ac:dyDescent="0.25">
      <c r="A11" s="24" t="s">
        <v>13</v>
      </c>
      <c r="B11" s="25" t="s">
        <v>1</v>
      </c>
      <c r="C11" s="25" t="s">
        <v>1</v>
      </c>
      <c r="D11" s="25" t="s">
        <v>1</v>
      </c>
      <c r="E11" s="25" t="s">
        <v>1</v>
      </c>
      <c r="F11" s="25" t="s">
        <v>1</v>
      </c>
      <c r="G11" s="25" t="s">
        <v>1</v>
      </c>
      <c r="H11" s="56"/>
    </row>
    <row r="12" spans="1:8" s="19" customFormat="1" x14ac:dyDescent="0.25">
      <c r="A12" s="16" t="s">
        <v>14</v>
      </c>
      <c r="B12" s="20"/>
      <c r="C12" s="17">
        <v>750</v>
      </c>
      <c r="D12" s="20"/>
      <c r="E12" s="20"/>
      <c r="F12" s="20"/>
      <c r="G12" s="20"/>
      <c r="H12" s="57"/>
    </row>
    <row r="13" spans="1:8" s="19" customFormat="1" x14ac:dyDescent="0.25">
      <c r="A13" s="16" t="s">
        <v>15</v>
      </c>
      <c r="B13" s="20"/>
      <c r="C13" s="17">
        <v>3138.85</v>
      </c>
      <c r="D13" s="20"/>
      <c r="E13" s="20"/>
      <c r="F13" s="20"/>
      <c r="G13" s="20"/>
      <c r="H13" s="57"/>
    </row>
    <row r="14" spans="1:8" s="19" customFormat="1" x14ac:dyDescent="0.25">
      <c r="A14" s="16" t="s">
        <v>16</v>
      </c>
      <c r="B14" s="20"/>
      <c r="C14" s="17">
        <v>750</v>
      </c>
      <c r="D14" s="20"/>
      <c r="E14" s="20"/>
      <c r="F14" s="20"/>
      <c r="G14" s="20"/>
      <c r="H14" s="57"/>
    </row>
    <row r="15" spans="1:8" x14ac:dyDescent="0.25">
      <c r="A15" s="3" t="s">
        <v>17</v>
      </c>
      <c r="B15" s="8">
        <v>1240</v>
      </c>
      <c r="C15" s="8">
        <v>11459.25</v>
      </c>
      <c r="D15" s="8">
        <v>1240</v>
      </c>
      <c r="E15" s="12">
        <f>SUM(B15/C15)</f>
        <v>0.10820952505617733</v>
      </c>
      <c r="F15" s="8">
        <v>0</v>
      </c>
      <c r="G15" s="8">
        <v>0</v>
      </c>
      <c r="H15" s="57"/>
    </row>
    <row r="16" spans="1:8" s="19" customFormat="1" x14ac:dyDescent="0.25">
      <c r="A16" s="31" t="s">
        <v>18</v>
      </c>
      <c r="B16" s="32">
        <v>13650</v>
      </c>
      <c r="C16" s="32">
        <v>12056.85</v>
      </c>
      <c r="D16" s="32">
        <v>12056.85</v>
      </c>
      <c r="E16" s="33">
        <f>SUM(B16/C16)</f>
        <v>1.1321365033155426</v>
      </c>
      <c r="F16" s="32">
        <f>SUM(B16-C16)*0.75</f>
        <v>1194.8624999999997</v>
      </c>
      <c r="G16" s="32">
        <f>SUM(B16-C16)*0.25</f>
        <v>398.28749999999991</v>
      </c>
      <c r="H16" s="54"/>
    </row>
    <row r="17" spans="1:8" x14ac:dyDescent="0.25">
      <c r="A17" s="47" t="s">
        <v>19</v>
      </c>
      <c r="B17" s="48">
        <v>1500</v>
      </c>
      <c r="C17" s="48">
        <v>1811.05</v>
      </c>
      <c r="D17" s="48">
        <v>1500</v>
      </c>
      <c r="E17" s="49">
        <f>SUM(B17/C17)</f>
        <v>0.82824880594130479</v>
      </c>
      <c r="F17" s="48">
        <v>0</v>
      </c>
      <c r="G17" s="48">
        <v>0</v>
      </c>
      <c r="H17" s="59"/>
    </row>
    <row r="18" spans="1:8" x14ac:dyDescent="0.25">
      <c r="A18" s="3" t="s">
        <v>20</v>
      </c>
      <c r="B18" s="9"/>
      <c r="C18" s="8">
        <v>971.55</v>
      </c>
      <c r="D18" s="9"/>
      <c r="E18" s="9"/>
      <c r="F18" s="9"/>
      <c r="G18" s="9"/>
      <c r="H18" s="57"/>
    </row>
    <row r="19" spans="1:8" x14ac:dyDescent="0.25">
      <c r="A19" s="3" t="s">
        <v>21</v>
      </c>
      <c r="B19" s="8">
        <v>1150</v>
      </c>
      <c r="C19" s="8">
        <v>3509.1</v>
      </c>
      <c r="D19" s="8">
        <v>1150</v>
      </c>
      <c r="E19" s="12">
        <f>SUM(B19/C19)</f>
        <v>0.32771935824000459</v>
      </c>
      <c r="F19" s="8">
        <v>0</v>
      </c>
      <c r="G19" s="8">
        <v>0</v>
      </c>
      <c r="H19" s="57"/>
    </row>
    <row r="20" spans="1:8" x14ac:dyDescent="0.25">
      <c r="A20" s="4"/>
      <c r="B20" s="10"/>
      <c r="C20" s="10"/>
      <c r="D20" s="10"/>
      <c r="E20" s="13"/>
      <c r="F20" s="10"/>
      <c r="G20" s="10"/>
      <c r="H20" s="56"/>
    </row>
    <row r="21" spans="1:8" x14ac:dyDescent="0.25">
      <c r="A21" s="2" t="s">
        <v>22</v>
      </c>
      <c r="B21" s="7" t="s">
        <v>1</v>
      </c>
      <c r="C21" s="7" t="s">
        <v>1</v>
      </c>
      <c r="D21" s="7" t="s">
        <v>1</v>
      </c>
      <c r="E21" s="7" t="s">
        <v>1</v>
      </c>
      <c r="F21" s="7" t="s">
        <v>1</v>
      </c>
      <c r="G21" s="7" t="s">
        <v>1</v>
      </c>
      <c r="H21" s="56"/>
    </row>
    <row r="22" spans="1:8" x14ac:dyDescent="0.25">
      <c r="A22" s="3" t="s">
        <v>23</v>
      </c>
      <c r="B22" s="8">
        <v>25</v>
      </c>
      <c r="C22" s="8">
        <v>4031.65</v>
      </c>
      <c r="D22" s="8">
        <v>25</v>
      </c>
      <c r="E22" s="12">
        <f>SUM(B22/C22)</f>
        <v>6.2009351010132328E-3</v>
      </c>
      <c r="F22" s="8">
        <v>0</v>
      </c>
      <c r="G22" s="8">
        <v>0</v>
      </c>
      <c r="H22" s="57"/>
    </row>
    <row r="23" spans="1:8" x14ac:dyDescent="0.25">
      <c r="A23" s="3" t="s">
        <v>24</v>
      </c>
      <c r="B23" s="9"/>
      <c r="C23" s="8">
        <v>750</v>
      </c>
      <c r="D23" s="9"/>
      <c r="E23" s="9"/>
      <c r="F23" s="9"/>
      <c r="G23" s="9"/>
      <c r="H23" s="57"/>
    </row>
    <row r="24" spans="1:8" x14ac:dyDescent="0.25">
      <c r="A24" s="47" t="s">
        <v>25</v>
      </c>
      <c r="B24" s="48">
        <v>11768.37</v>
      </c>
      <c r="C24" s="48">
        <v>14637.05</v>
      </c>
      <c r="D24" s="48">
        <v>11768.37</v>
      </c>
      <c r="E24" s="49">
        <f t="shared" ref="E24:E29" si="0">SUM(B24/C24)</f>
        <v>0.80401242053555888</v>
      </c>
      <c r="F24" s="48">
        <v>0</v>
      </c>
      <c r="G24" s="48">
        <v>0</v>
      </c>
      <c r="H24" s="59"/>
    </row>
    <row r="25" spans="1:8" x14ac:dyDescent="0.25">
      <c r="A25" s="3" t="s">
        <v>26</v>
      </c>
      <c r="B25" s="8">
        <v>925</v>
      </c>
      <c r="C25" s="8">
        <v>6830.2</v>
      </c>
      <c r="D25" s="8">
        <v>925</v>
      </c>
      <c r="E25" s="12">
        <f t="shared" si="0"/>
        <v>0.13542795232936078</v>
      </c>
      <c r="F25" s="8">
        <v>0</v>
      </c>
      <c r="G25" s="8">
        <v>0</v>
      </c>
      <c r="H25" s="57"/>
    </row>
    <row r="26" spans="1:8" s="19" customFormat="1" x14ac:dyDescent="0.25">
      <c r="A26" s="16" t="s">
        <v>27</v>
      </c>
      <c r="B26" s="17">
        <v>1760</v>
      </c>
      <c r="C26" s="17">
        <v>5022.1000000000004</v>
      </c>
      <c r="D26" s="17">
        <v>1760</v>
      </c>
      <c r="E26" s="18">
        <f t="shared" si="0"/>
        <v>0.35045100655104439</v>
      </c>
      <c r="F26" s="17">
        <v>0</v>
      </c>
      <c r="G26" s="17">
        <v>0</v>
      </c>
      <c r="H26" s="57"/>
    </row>
    <row r="27" spans="1:8" s="19" customFormat="1" ht="15.75" customHeight="1" x14ac:dyDescent="0.25">
      <c r="A27" s="31" t="s">
        <v>28</v>
      </c>
      <c r="B27" s="32">
        <v>10292.5</v>
      </c>
      <c r="C27" s="32">
        <v>5972.9</v>
      </c>
      <c r="D27" s="32">
        <v>5972.9</v>
      </c>
      <c r="E27" s="33">
        <f t="shared" si="0"/>
        <v>1.7231997856987393</v>
      </c>
      <c r="F27" s="32">
        <f>SUM(B27-C27)*0.75</f>
        <v>3239.7000000000003</v>
      </c>
      <c r="G27" s="32">
        <f>SUM(B27-C27)*0.25</f>
        <v>1079.9000000000001</v>
      </c>
      <c r="H27" s="54"/>
    </row>
    <row r="28" spans="1:8" s="19" customFormat="1" x14ac:dyDescent="0.25">
      <c r="A28" s="31" t="s">
        <v>29</v>
      </c>
      <c r="B28" s="32">
        <v>2365</v>
      </c>
      <c r="C28" s="32">
        <v>2293.1</v>
      </c>
      <c r="D28" s="32">
        <v>2293.1</v>
      </c>
      <c r="E28" s="33">
        <f t="shared" si="0"/>
        <v>1.0313549343683224</v>
      </c>
      <c r="F28" s="32">
        <f>SUM(B28-C28)*0.75</f>
        <v>53.925000000000068</v>
      </c>
      <c r="G28" s="32">
        <f>SUM(B28-C28)*0.25</f>
        <v>17.975000000000023</v>
      </c>
      <c r="H28" s="54"/>
    </row>
    <row r="29" spans="1:8" s="14" customFormat="1" x14ac:dyDescent="0.25">
      <c r="A29" s="31" t="s">
        <v>30</v>
      </c>
      <c r="B29" s="32">
        <v>36205</v>
      </c>
      <c r="C29" s="32">
        <v>15000</v>
      </c>
      <c r="D29" s="32">
        <v>15000</v>
      </c>
      <c r="E29" s="33">
        <f t="shared" si="0"/>
        <v>2.4136666666666668</v>
      </c>
      <c r="F29" s="32">
        <f>SUM(B29-C29)*0.75</f>
        <v>15903.75</v>
      </c>
      <c r="G29" s="32">
        <f>SUM(B29-C29)*0.25</f>
        <v>5301.25</v>
      </c>
      <c r="H29" s="54">
        <v>2306.25</v>
      </c>
    </row>
    <row r="30" spans="1:8" x14ac:dyDescent="0.25">
      <c r="A30" s="16" t="s">
        <v>31</v>
      </c>
      <c r="B30" s="20"/>
      <c r="C30" s="17">
        <v>7031.15</v>
      </c>
      <c r="D30" s="20"/>
      <c r="E30" s="20"/>
      <c r="F30" s="20"/>
      <c r="G30" s="20"/>
      <c r="H30" s="57"/>
    </row>
    <row r="31" spans="1:8" x14ac:dyDescent="0.25">
      <c r="A31" s="31" t="s">
        <v>32</v>
      </c>
      <c r="B31" s="32">
        <v>1925</v>
      </c>
      <c r="C31" s="32">
        <v>1764.75</v>
      </c>
      <c r="D31" s="32">
        <v>1764.75</v>
      </c>
      <c r="E31" s="33">
        <f>SUM(B31/C31)</f>
        <v>1.0908060631817538</v>
      </c>
      <c r="F31" s="32">
        <f>SUM(B31-C31)*0.75</f>
        <v>120.1875</v>
      </c>
      <c r="G31" s="32">
        <f>SUM(B31-C31)*0.25</f>
        <v>40.0625</v>
      </c>
      <c r="H31" s="54"/>
    </row>
    <row r="32" spans="1:8" x14ac:dyDescent="0.25">
      <c r="A32" s="16" t="s">
        <v>33</v>
      </c>
      <c r="B32" s="17">
        <v>1925</v>
      </c>
      <c r="C32" s="17">
        <v>4152.6000000000004</v>
      </c>
      <c r="D32" s="17">
        <v>1925</v>
      </c>
      <c r="E32" s="18">
        <f>SUM(B32/C32)</f>
        <v>0.46356499542455326</v>
      </c>
      <c r="F32" s="17">
        <v>0</v>
      </c>
      <c r="G32" s="17">
        <v>0</v>
      </c>
      <c r="H32" s="57"/>
    </row>
    <row r="33" spans="1:8" s="14" customFormat="1" x14ac:dyDescent="0.25">
      <c r="A33" s="31" t="s">
        <v>34</v>
      </c>
      <c r="B33" s="32">
        <v>2005</v>
      </c>
      <c r="C33" s="32">
        <v>1744.25</v>
      </c>
      <c r="D33" s="32">
        <v>1744.25</v>
      </c>
      <c r="E33" s="33">
        <f>SUM(B33/C33)</f>
        <v>1.1494911853232048</v>
      </c>
      <c r="F33" s="32">
        <f>SUM(B33-C33)*0.75</f>
        <v>195.5625</v>
      </c>
      <c r="G33" s="32">
        <f>SUM(B33-C33)*0.25</f>
        <v>65.1875</v>
      </c>
      <c r="H33" s="54"/>
    </row>
    <row r="34" spans="1:8" x14ac:dyDescent="0.25">
      <c r="A34" s="21"/>
      <c r="B34" s="22"/>
      <c r="C34" s="22"/>
      <c r="D34" s="22"/>
      <c r="E34" s="23"/>
      <c r="F34" s="22"/>
      <c r="G34" s="22"/>
      <c r="H34" s="56"/>
    </row>
    <row r="35" spans="1:8" x14ac:dyDescent="0.25">
      <c r="A35" s="24" t="s">
        <v>35</v>
      </c>
      <c r="B35" s="25" t="s">
        <v>1</v>
      </c>
      <c r="C35" s="25" t="s">
        <v>1</v>
      </c>
      <c r="D35" s="25" t="s">
        <v>1</v>
      </c>
      <c r="E35" s="25" t="s">
        <v>1</v>
      </c>
      <c r="F35" s="25" t="s">
        <v>1</v>
      </c>
      <c r="G35" s="25" t="s">
        <v>1</v>
      </c>
      <c r="H35" s="56"/>
    </row>
    <row r="36" spans="1:8" x14ac:dyDescent="0.25">
      <c r="A36" s="16" t="s">
        <v>36</v>
      </c>
      <c r="B36" s="20"/>
      <c r="C36" s="17">
        <v>1148.6500000000001</v>
      </c>
      <c r="D36" s="20"/>
      <c r="E36" s="20"/>
      <c r="F36" s="20"/>
      <c r="G36" s="20"/>
      <c r="H36" s="57"/>
    </row>
    <row r="37" spans="1:8" x14ac:dyDescent="0.25">
      <c r="A37" s="31" t="s">
        <v>37</v>
      </c>
      <c r="B37" s="32">
        <v>3750</v>
      </c>
      <c r="C37" s="32">
        <v>2421.9499999999998</v>
      </c>
      <c r="D37" s="32">
        <v>2421.9499999999998</v>
      </c>
      <c r="E37" s="33">
        <f>SUM(B37/C37)</f>
        <v>1.5483391482070235</v>
      </c>
      <c r="F37" s="32">
        <f>SUM(B37-C37)*0.75</f>
        <v>996.03750000000014</v>
      </c>
      <c r="G37" s="32">
        <f>SUM(B37-C37)*0.25</f>
        <v>332.01250000000005</v>
      </c>
      <c r="H37" s="54"/>
    </row>
    <row r="38" spans="1:8" x14ac:dyDescent="0.25">
      <c r="A38" s="16" t="s">
        <v>38</v>
      </c>
      <c r="B38" s="20"/>
      <c r="C38" s="17">
        <v>1363.1</v>
      </c>
      <c r="D38" s="20"/>
      <c r="E38" s="20"/>
      <c r="F38" s="20"/>
      <c r="G38" s="20"/>
      <c r="H38" s="57"/>
    </row>
    <row r="39" spans="1:8" s="19" customFormat="1" x14ac:dyDescent="0.25">
      <c r="A39" s="16" t="s">
        <v>39</v>
      </c>
      <c r="B39" s="17">
        <v>710</v>
      </c>
      <c r="C39" s="17">
        <v>3465.6</v>
      </c>
      <c r="D39" s="17">
        <v>710</v>
      </c>
      <c r="E39" s="18">
        <f>SUM(B39/C39)</f>
        <v>0.204870729455217</v>
      </c>
      <c r="F39" s="17">
        <v>0</v>
      </c>
      <c r="G39" s="17">
        <v>0</v>
      </c>
      <c r="H39" s="57"/>
    </row>
    <row r="40" spans="1:8" x14ac:dyDescent="0.25">
      <c r="A40" s="16" t="s">
        <v>40</v>
      </c>
      <c r="B40" s="17">
        <v>10</v>
      </c>
      <c r="C40" s="17">
        <v>914.5</v>
      </c>
      <c r="D40" s="17">
        <v>10</v>
      </c>
      <c r="E40" s="18">
        <f>SUM(B40/C40)</f>
        <v>1.0934937124111536E-2</v>
      </c>
      <c r="F40" s="17">
        <v>0</v>
      </c>
      <c r="G40" s="17">
        <v>0</v>
      </c>
      <c r="H40" s="57"/>
    </row>
    <row r="41" spans="1:8" x14ac:dyDescent="0.25">
      <c r="A41" s="16" t="s">
        <v>41</v>
      </c>
      <c r="B41" s="20"/>
      <c r="C41" s="17">
        <v>750</v>
      </c>
      <c r="D41" s="20"/>
      <c r="E41" s="20"/>
      <c r="F41" s="20"/>
      <c r="G41" s="20"/>
      <c r="H41" s="57"/>
    </row>
    <row r="42" spans="1:8" x14ac:dyDescent="0.25">
      <c r="A42" s="31" t="s">
        <v>42</v>
      </c>
      <c r="B42" s="32">
        <v>28010</v>
      </c>
      <c r="C42" s="32">
        <v>15000</v>
      </c>
      <c r="D42" s="32">
        <v>15000</v>
      </c>
      <c r="E42" s="33">
        <f>SUM(B42/C42)</f>
        <v>1.8673333333333333</v>
      </c>
      <c r="F42" s="32">
        <f>SUM(B42-C42)*0.75</f>
        <v>9757.5</v>
      </c>
      <c r="G42" s="32">
        <f>SUM(B42-C42)*0.25</f>
        <v>3252.5</v>
      </c>
      <c r="H42" s="54"/>
    </row>
    <row r="43" spans="1:8" s="14" customFormat="1" x14ac:dyDescent="0.25">
      <c r="A43" s="31" t="s">
        <v>43</v>
      </c>
      <c r="B43" s="32">
        <v>5919</v>
      </c>
      <c r="C43" s="32">
        <v>3117.85</v>
      </c>
      <c r="D43" s="32">
        <v>3117.85</v>
      </c>
      <c r="E43" s="33">
        <f>SUM(B43/C43)</f>
        <v>1.8984235931811986</v>
      </c>
      <c r="F43" s="32">
        <f>SUM(B43-C43)*0.75</f>
        <v>2100.8625000000002</v>
      </c>
      <c r="G43" s="32">
        <f>SUM(B43-C43)*0.25</f>
        <v>700.28750000000002</v>
      </c>
      <c r="H43" s="54"/>
    </row>
    <row r="44" spans="1:8" x14ac:dyDescent="0.25">
      <c r="A44" s="31" t="s">
        <v>44</v>
      </c>
      <c r="B44" s="32">
        <v>1425</v>
      </c>
      <c r="C44" s="32">
        <v>1218.25</v>
      </c>
      <c r="D44" s="32">
        <v>1218.25</v>
      </c>
      <c r="E44" s="33">
        <f>SUM(B44/C44)</f>
        <v>1.1697106505232917</v>
      </c>
      <c r="F44" s="32">
        <f>SUM(B44-C44)*0.75</f>
        <v>155.0625</v>
      </c>
      <c r="G44" s="32">
        <f>SUM(B44-C44)*0.25</f>
        <v>51.6875</v>
      </c>
      <c r="H44" s="54"/>
    </row>
    <row r="45" spans="1:8" x14ac:dyDescent="0.25">
      <c r="A45" s="16" t="s">
        <v>45</v>
      </c>
      <c r="B45" s="17">
        <v>250</v>
      </c>
      <c r="C45" s="17">
        <v>1850.5</v>
      </c>
      <c r="D45" s="17">
        <v>250</v>
      </c>
      <c r="E45" s="18">
        <f>SUM(B45/C45)</f>
        <v>0.13509862199405567</v>
      </c>
      <c r="F45" s="17">
        <v>0</v>
      </c>
      <c r="G45" s="17">
        <v>0</v>
      </c>
      <c r="H45" s="57"/>
    </row>
    <row r="46" spans="1:8" x14ac:dyDescent="0.25">
      <c r="A46" s="16" t="s">
        <v>46</v>
      </c>
      <c r="B46" s="20"/>
      <c r="C46" s="17">
        <v>1125.05</v>
      </c>
      <c r="D46" s="20"/>
      <c r="E46" s="20"/>
      <c r="F46" s="20"/>
      <c r="G46" s="20"/>
      <c r="H46" s="57"/>
    </row>
    <row r="47" spans="1:8" x14ac:dyDescent="0.25">
      <c r="A47" s="16" t="s">
        <v>47</v>
      </c>
      <c r="B47" s="20"/>
      <c r="C47" s="20"/>
      <c r="D47" s="20"/>
      <c r="E47" s="20"/>
      <c r="F47" s="20"/>
      <c r="G47" s="20"/>
      <c r="H47" s="57"/>
    </row>
    <row r="48" spans="1:8" s="14" customFormat="1" x14ac:dyDescent="0.25">
      <c r="A48" s="44" t="s">
        <v>48</v>
      </c>
      <c r="B48" s="45">
        <v>8168</v>
      </c>
      <c r="C48" s="45">
        <v>10301.25</v>
      </c>
      <c r="D48" s="45">
        <v>8168</v>
      </c>
      <c r="E48" s="46">
        <f>SUM(B48/C48)</f>
        <v>0.79291348137361972</v>
      </c>
      <c r="F48" s="45">
        <v>0</v>
      </c>
      <c r="G48" s="45">
        <v>0</v>
      </c>
      <c r="H48" s="59"/>
    </row>
    <row r="49" spans="1:8" x14ac:dyDescent="0.25">
      <c r="A49" s="16" t="s">
        <v>49</v>
      </c>
      <c r="B49" s="20"/>
      <c r="C49" s="17">
        <v>1345.6</v>
      </c>
      <c r="D49" s="20"/>
      <c r="E49" s="20"/>
      <c r="F49" s="20"/>
      <c r="G49" s="20"/>
      <c r="H49" s="57"/>
    </row>
    <row r="50" spans="1:8" x14ac:dyDescent="0.25">
      <c r="A50" s="47" t="s">
        <v>50</v>
      </c>
      <c r="B50" s="48">
        <v>1675</v>
      </c>
      <c r="C50" s="48">
        <v>1888.55</v>
      </c>
      <c r="D50" s="48">
        <v>1675</v>
      </c>
      <c r="E50" s="49">
        <f>SUM(B50/C50)</f>
        <v>0.88692383045193401</v>
      </c>
      <c r="F50" s="48">
        <v>0</v>
      </c>
      <c r="G50" s="48">
        <v>0</v>
      </c>
      <c r="H50" s="59"/>
    </row>
    <row r="51" spans="1:8" x14ac:dyDescent="0.25">
      <c r="A51" s="27" t="s">
        <v>51</v>
      </c>
      <c r="B51" s="28">
        <v>8371</v>
      </c>
      <c r="C51" s="28">
        <v>8320.5499999999993</v>
      </c>
      <c r="D51" s="28">
        <v>8320.5499999999993</v>
      </c>
      <c r="E51" s="29">
        <f>SUM(B51/C51)</f>
        <v>1.0060633011038935</v>
      </c>
      <c r="F51" s="28">
        <f>SUM(B51-C51)*0.75</f>
        <v>37.837500000000546</v>
      </c>
      <c r="G51" s="28">
        <f>SUM(B51-C51)*0.25</f>
        <v>12.612500000000182</v>
      </c>
      <c r="H51" s="54">
        <v>1861.16</v>
      </c>
    </row>
    <row r="52" spans="1:8" x14ac:dyDescent="0.25">
      <c r="A52" s="3" t="s">
        <v>52</v>
      </c>
      <c r="B52" s="9"/>
      <c r="C52" s="9"/>
      <c r="D52" s="9"/>
      <c r="E52" s="9"/>
      <c r="F52" s="9"/>
      <c r="G52" s="9"/>
      <c r="H52" s="57"/>
    </row>
    <row r="53" spans="1:8" x14ac:dyDescent="0.25">
      <c r="A53" s="3" t="s">
        <v>53</v>
      </c>
      <c r="B53" s="9"/>
      <c r="C53" s="8">
        <v>750</v>
      </c>
      <c r="D53" s="9"/>
      <c r="E53" s="9"/>
      <c r="F53" s="9"/>
      <c r="G53" s="9"/>
      <c r="H53" s="57"/>
    </row>
    <row r="54" spans="1:8" x14ac:dyDescent="0.25">
      <c r="A54" s="27" t="s">
        <v>54</v>
      </c>
      <c r="B54" s="28">
        <v>16050</v>
      </c>
      <c r="C54" s="28">
        <v>3600.55</v>
      </c>
      <c r="D54" s="28">
        <v>3600.55</v>
      </c>
      <c r="E54" s="29">
        <f t="shared" ref="E54:E59" si="1">SUM(B54/C54)</f>
        <v>4.4576523031203568</v>
      </c>
      <c r="F54" s="28">
        <f>SUM(B54-C54)*0.75</f>
        <v>9337.0875000000015</v>
      </c>
      <c r="G54" s="28">
        <f>SUM(B54-C54)*0.25</f>
        <v>3112.3625000000002</v>
      </c>
      <c r="H54" s="54"/>
    </row>
    <row r="55" spans="1:8" x14ac:dyDescent="0.25">
      <c r="A55" s="27" t="s">
        <v>55</v>
      </c>
      <c r="B55" s="28">
        <v>2083.33</v>
      </c>
      <c r="C55" s="28">
        <v>750</v>
      </c>
      <c r="D55" s="28">
        <v>750</v>
      </c>
      <c r="E55" s="29">
        <f t="shared" si="1"/>
        <v>2.7777733333333332</v>
      </c>
      <c r="F55" s="28">
        <f>SUM(B55-C55)*0.75</f>
        <v>999.99749999999995</v>
      </c>
      <c r="G55" s="28">
        <f>SUM(B55-C55)*0.25</f>
        <v>333.33249999999998</v>
      </c>
      <c r="H55" s="54"/>
    </row>
    <row r="56" spans="1:8" x14ac:dyDescent="0.25">
      <c r="A56" s="16" t="s">
        <v>56</v>
      </c>
      <c r="B56" s="17">
        <v>60</v>
      </c>
      <c r="C56" s="17">
        <v>1055.4000000000001</v>
      </c>
      <c r="D56" s="17">
        <v>60</v>
      </c>
      <c r="E56" s="18">
        <f t="shared" si="1"/>
        <v>5.6850483229107442E-2</v>
      </c>
      <c r="F56" s="17">
        <v>0</v>
      </c>
      <c r="G56" s="17">
        <v>0</v>
      </c>
      <c r="H56" s="57"/>
    </row>
    <row r="57" spans="1:8" x14ac:dyDescent="0.25">
      <c r="A57" s="31" t="s">
        <v>57</v>
      </c>
      <c r="B57" s="32">
        <v>2108.33</v>
      </c>
      <c r="C57" s="32">
        <v>750</v>
      </c>
      <c r="D57" s="32">
        <v>750</v>
      </c>
      <c r="E57" s="33">
        <f t="shared" si="1"/>
        <v>2.8111066666666664</v>
      </c>
      <c r="F57" s="32">
        <f>SUM(B57-C57)*0.75</f>
        <v>1018.7474999999999</v>
      </c>
      <c r="G57" s="32">
        <f>SUM(B57-C57)*0.25</f>
        <v>339.58249999999998</v>
      </c>
      <c r="H57" s="54"/>
    </row>
    <row r="58" spans="1:8" s="14" customFormat="1" x14ac:dyDescent="0.25">
      <c r="A58" s="31" t="s">
        <v>58</v>
      </c>
      <c r="B58" s="32">
        <v>5680</v>
      </c>
      <c r="C58" s="32">
        <v>4915.45</v>
      </c>
      <c r="D58" s="32">
        <v>4915.45</v>
      </c>
      <c r="E58" s="33">
        <f t="shared" si="1"/>
        <v>1.1555401845202373</v>
      </c>
      <c r="F58" s="32">
        <f>SUM(B58-C58)*0.75</f>
        <v>573.41250000000014</v>
      </c>
      <c r="G58" s="32">
        <f>SUM(B58-C58)*0.25</f>
        <v>191.13750000000005</v>
      </c>
      <c r="H58" s="54">
        <v>3638.57</v>
      </c>
    </row>
    <row r="59" spans="1:8" s="14" customFormat="1" x14ac:dyDescent="0.25">
      <c r="A59" s="35" t="s">
        <v>59</v>
      </c>
      <c r="B59" s="36">
        <v>5120</v>
      </c>
      <c r="C59" s="36">
        <v>9574.35</v>
      </c>
      <c r="D59" s="36">
        <v>5120</v>
      </c>
      <c r="E59" s="37">
        <f t="shared" si="1"/>
        <v>0.53476215095541735</v>
      </c>
      <c r="F59" s="36">
        <v>0</v>
      </c>
      <c r="G59" s="36">
        <v>0</v>
      </c>
      <c r="H59" s="58"/>
    </row>
    <row r="60" spans="1:8" x14ac:dyDescent="0.25">
      <c r="A60" s="16" t="s">
        <v>60</v>
      </c>
      <c r="B60" s="20"/>
      <c r="C60" s="17">
        <v>750</v>
      </c>
      <c r="D60" s="20"/>
      <c r="E60" s="20"/>
      <c r="F60" s="20"/>
      <c r="G60" s="20"/>
      <c r="H60" s="57"/>
    </row>
    <row r="61" spans="1:8" x14ac:dyDescent="0.25">
      <c r="A61" s="27" t="s">
        <v>61</v>
      </c>
      <c r="B61" s="28">
        <v>7538.34</v>
      </c>
      <c r="C61" s="28">
        <v>3055.95</v>
      </c>
      <c r="D61" s="28">
        <v>3055.95</v>
      </c>
      <c r="E61" s="29">
        <f>SUM(B61/C61)</f>
        <v>2.4667746527266483</v>
      </c>
      <c r="F61" s="28">
        <f>SUM(B61-C61)*0.75</f>
        <v>3361.7925000000005</v>
      </c>
      <c r="G61" s="28">
        <f>SUM(B61-C61)*0.25</f>
        <v>1120.5975000000001</v>
      </c>
      <c r="H61" s="54"/>
    </row>
    <row r="62" spans="1:8" s="26" customFormat="1" x14ac:dyDescent="0.25">
      <c r="A62" s="16" t="s">
        <v>62</v>
      </c>
      <c r="B62" s="17">
        <v>25</v>
      </c>
      <c r="C62" s="17">
        <v>1497.55</v>
      </c>
      <c r="D62" s="17">
        <v>25</v>
      </c>
      <c r="E62" s="18">
        <f>SUM(B62/C62)</f>
        <v>1.6693933424593504E-2</v>
      </c>
      <c r="F62" s="17">
        <v>0</v>
      </c>
      <c r="G62" s="17">
        <v>0</v>
      </c>
      <c r="H62" s="57"/>
    </row>
    <row r="63" spans="1:8" x14ac:dyDescent="0.25">
      <c r="A63" s="4"/>
      <c r="B63" s="10"/>
      <c r="C63" s="10"/>
      <c r="D63" s="10"/>
      <c r="E63" s="13"/>
      <c r="F63" s="10"/>
      <c r="G63" s="10"/>
      <c r="H63" s="56"/>
    </row>
    <row r="64" spans="1:8" x14ac:dyDescent="0.25">
      <c r="A64" s="2" t="s">
        <v>63</v>
      </c>
      <c r="B64" s="7" t="s">
        <v>1</v>
      </c>
      <c r="C64" s="7" t="s">
        <v>1</v>
      </c>
      <c r="D64" s="7" t="s">
        <v>1</v>
      </c>
      <c r="E64" s="7" t="s">
        <v>1</v>
      </c>
      <c r="F64" s="7" t="s">
        <v>1</v>
      </c>
      <c r="G64" s="7" t="s">
        <v>1</v>
      </c>
      <c r="H64" s="56"/>
    </row>
    <row r="65" spans="1:8" x14ac:dyDescent="0.25">
      <c r="A65" s="27" t="s">
        <v>64</v>
      </c>
      <c r="B65" s="28">
        <v>3830</v>
      </c>
      <c r="C65" s="28">
        <v>3752.65</v>
      </c>
      <c r="D65" s="28">
        <v>3752.65</v>
      </c>
      <c r="E65" s="30">
        <f>SUM(65/65)</f>
        <v>1</v>
      </c>
      <c r="F65" s="28">
        <f>SUM(B65-C65)*0.75</f>
        <v>58.012499999999932</v>
      </c>
      <c r="G65" s="28">
        <f>SUM(B65-C65)*0.25</f>
        <v>19.337499999999977</v>
      </c>
      <c r="H65" s="54"/>
    </row>
    <row r="66" spans="1:8" x14ac:dyDescent="0.25">
      <c r="A66" s="27" t="s">
        <v>65</v>
      </c>
      <c r="B66" s="28">
        <v>1950</v>
      </c>
      <c r="C66" s="28">
        <v>1805.3</v>
      </c>
      <c r="D66" s="28">
        <v>1805.3</v>
      </c>
      <c r="E66" s="29">
        <f>SUM(B66/C66)</f>
        <v>1.0801528831773113</v>
      </c>
      <c r="F66" s="28">
        <f>SUM(B66-C66)*0.75</f>
        <v>108.52500000000003</v>
      </c>
      <c r="G66" s="28">
        <f>SUM(B66-C66)*0.25</f>
        <v>36.175000000000011</v>
      </c>
      <c r="H66" s="54"/>
    </row>
    <row r="67" spans="1:8" s="14" customFormat="1" x14ac:dyDescent="0.25">
      <c r="A67" s="31" t="s">
        <v>66</v>
      </c>
      <c r="B67" s="32">
        <v>19755</v>
      </c>
      <c r="C67" s="32">
        <v>6721.5</v>
      </c>
      <c r="D67" s="32">
        <v>6721.5</v>
      </c>
      <c r="E67" s="33">
        <f>SUM(B67/C67)</f>
        <v>2.9390760990850255</v>
      </c>
      <c r="F67" s="32">
        <f>SUM(B67-C67)*0.75</f>
        <v>9775.125</v>
      </c>
      <c r="G67" s="32">
        <f>SUM(B67-C67)*0.25</f>
        <v>3258.375</v>
      </c>
      <c r="H67" s="54">
        <v>2832.13</v>
      </c>
    </row>
    <row r="68" spans="1:8" x14ac:dyDescent="0.25">
      <c r="A68" s="3" t="s">
        <v>67</v>
      </c>
      <c r="B68" s="8">
        <v>50</v>
      </c>
      <c r="C68" s="8">
        <v>3081.55</v>
      </c>
      <c r="D68" s="8">
        <v>50</v>
      </c>
      <c r="E68" s="12">
        <f>SUM(B68/C68)</f>
        <v>1.6225600752867875E-2</v>
      </c>
      <c r="F68" s="8">
        <v>0</v>
      </c>
      <c r="G68" s="8">
        <v>0</v>
      </c>
      <c r="H68" s="57"/>
    </row>
    <row r="69" spans="1:8" x14ac:dyDescent="0.25">
      <c r="A69" s="3" t="s">
        <v>68</v>
      </c>
      <c r="B69" s="9"/>
      <c r="C69" s="8">
        <v>750</v>
      </c>
      <c r="D69" s="9"/>
      <c r="E69" s="9"/>
      <c r="F69" s="9"/>
      <c r="G69" s="9"/>
      <c r="H69" s="57"/>
    </row>
    <row r="70" spans="1:8" x14ac:dyDescent="0.25">
      <c r="A70" s="3" t="s">
        <v>69</v>
      </c>
      <c r="B70" s="8">
        <v>25</v>
      </c>
      <c r="C70" s="8">
        <v>1735.75</v>
      </c>
      <c r="D70" s="8">
        <v>25</v>
      </c>
      <c r="E70" s="12">
        <f>SUM(B70/C70)</f>
        <v>1.4402995823131211E-2</v>
      </c>
      <c r="F70" s="8">
        <v>0</v>
      </c>
      <c r="G70" s="8">
        <v>0</v>
      </c>
      <c r="H70" s="57"/>
    </row>
    <row r="71" spans="1:8" x14ac:dyDescent="0.25">
      <c r="A71" s="3" t="s">
        <v>70</v>
      </c>
      <c r="B71" s="8">
        <v>75</v>
      </c>
      <c r="C71" s="8">
        <v>750</v>
      </c>
      <c r="D71" s="8">
        <v>75</v>
      </c>
      <c r="E71" s="12">
        <f>SUM(B71/C71)</f>
        <v>0.1</v>
      </c>
      <c r="F71" s="8">
        <v>0</v>
      </c>
      <c r="G71" s="8">
        <v>0</v>
      </c>
      <c r="H71" s="57"/>
    </row>
    <row r="72" spans="1:8" x14ac:dyDescent="0.25">
      <c r="A72" s="38" t="s">
        <v>71</v>
      </c>
      <c r="B72" s="39">
        <v>1043</v>
      </c>
      <c r="C72" s="39">
        <v>1829.8</v>
      </c>
      <c r="D72" s="39">
        <v>1043</v>
      </c>
      <c r="E72" s="40">
        <f>SUM(B72/C72)</f>
        <v>0.57000765110941087</v>
      </c>
      <c r="F72" s="39">
        <v>0</v>
      </c>
      <c r="G72" s="39">
        <v>0</v>
      </c>
      <c r="H72" s="58"/>
    </row>
    <row r="73" spans="1:8" x14ac:dyDescent="0.25">
      <c r="A73" s="27" t="s">
        <v>72</v>
      </c>
      <c r="B73" s="28">
        <v>2250</v>
      </c>
      <c r="C73" s="28">
        <v>772.25</v>
      </c>
      <c r="D73" s="28">
        <v>772.25</v>
      </c>
      <c r="E73" s="29">
        <f>SUM(B73/C73)</f>
        <v>2.9135642602784073</v>
      </c>
      <c r="F73" s="28">
        <f>SUM(B73-C73)*0.75</f>
        <v>1108.3125</v>
      </c>
      <c r="G73" s="28">
        <f>SUM(B73-C73)*0.25</f>
        <v>369.4375</v>
      </c>
      <c r="H73" s="54"/>
    </row>
    <row r="74" spans="1:8" x14ac:dyDescent="0.25">
      <c r="A74" s="27" t="s">
        <v>73</v>
      </c>
      <c r="B74" s="28">
        <v>1010</v>
      </c>
      <c r="C74" s="28">
        <v>750</v>
      </c>
      <c r="D74" s="28">
        <v>750</v>
      </c>
      <c r="E74" s="29">
        <f>SUM(B74/C74)</f>
        <v>1.3466666666666667</v>
      </c>
      <c r="F74" s="28">
        <f>SUM(B74-C74)*0.75</f>
        <v>195</v>
      </c>
      <c r="G74" s="28">
        <f>SUM(B74-C74)*0.25</f>
        <v>65</v>
      </c>
      <c r="H74" s="54"/>
    </row>
    <row r="75" spans="1:8" x14ac:dyDescent="0.25">
      <c r="A75" s="3" t="s">
        <v>74</v>
      </c>
      <c r="B75" s="9"/>
      <c r="C75" s="8">
        <v>1280.3</v>
      </c>
      <c r="D75" s="9"/>
      <c r="E75" s="9"/>
      <c r="F75" s="9"/>
      <c r="G75" s="9"/>
      <c r="H75" s="57"/>
    </row>
    <row r="76" spans="1:8" x14ac:dyDescent="0.25">
      <c r="A76" s="16" t="s">
        <v>75</v>
      </c>
      <c r="B76" s="20"/>
      <c r="C76" s="17">
        <v>750</v>
      </c>
      <c r="D76" s="20"/>
      <c r="E76" s="20"/>
      <c r="F76" s="20"/>
      <c r="G76" s="20"/>
      <c r="H76" s="57"/>
    </row>
    <row r="77" spans="1:8" s="14" customFormat="1" x14ac:dyDescent="0.25">
      <c r="A77" s="35" t="s">
        <v>76</v>
      </c>
      <c r="B77" s="36">
        <v>2795</v>
      </c>
      <c r="C77" s="36">
        <v>5465.5</v>
      </c>
      <c r="D77" s="36">
        <v>2795</v>
      </c>
      <c r="E77" s="37">
        <f>SUM(B77/C77)</f>
        <v>0.51138962583478176</v>
      </c>
      <c r="F77" s="36">
        <v>0</v>
      </c>
      <c r="G77" s="36">
        <v>0</v>
      </c>
      <c r="H77" s="58"/>
    </row>
    <row r="78" spans="1:8" x14ac:dyDescent="0.25">
      <c r="A78" s="3" t="s">
        <v>77</v>
      </c>
      <c r="B78" s="8">
        <v>50</v>
      </c>
      <c r="C78" s="8">
        <v>3622.7</v>
      </c>
      <c r="D78" s="8">
        <v>50</v>
      </c>
      <c r="E78" s="12">
        <v>0.01</v>
      </c>
      <c r="F78" s="8">
        <v>0</v>
      </c>
      <c r="G78" s="8">
        <v>0</v>
      </c>
      <c r="H78" s="57"/>
    </row>
    <row r="79" spans="1:8" x14ac:dyDescent="0.25">
      <c r="A79" s="4"/>
      <c r="B79" s="10"/>
      <c r="C79" s="10"/>
      <c r="D79" s="10"/>
      <c r="E79" s="13"/>
      <c r="F79" s="10"/>
      <c r="G79" s="10"/>
      <c r="H79" s="56"/>
    </row>
    <row r="80" spans="1:8" x14ac:dyDescent="0.25">
      <c r="A80" s="2" t="s">
        <v>78</v>
      </c>
      <c r="B80" s="7" t="s">
        <v>1</v>
      </c>
      <c r="C80" s="7" t="s">
        <v>1</v>
      </c>
      <c r="D80" s="7" t="s">
        <v>1</v>
      </c>
      <c r="E80" s="7" t="s">
        <v>1</v>
      </c>
      <c r="F80" s="7" t="s">
        <v>1</v>
      </c>
      <c r="G80" s="7" t="s">
        <v>1</v>
      </c>
      <c r="H80" s="56"/>
    </row>
    <row r="81" spans="1:8" x14ac:dyDescent="0.25">
      <c r="A81" s="3" t="s">
        <v>79</v>
      </c>
      <c r="B81" s="9"/>
      <c r="C81" s="8">
        <v>1959</v>
      </c>
      <c r="D81" s="9"/>
      <c r="E81" s="9"/>
      <c r="F81" s="9"/>
      <c r="G81" s="9"/>
      <c r="H81" s="57"/>
    </row>
    <row r="82" spans="1:8" x14ac:dyDescent="0.25">
      <c r="A82" s="27" t="s">
        <v>80</v>
      </c>
      <c r="B82" s="28">
        <v>62390</v>
      </c>
      <c r="C82" s="28">
        <v>15000</v>
      </c>
      <c r="D82" s="28">
        <v>15000</v>
      </c>
      <c r="E82" s="30">
        <f>SUM(B82/C82)</f>
        <v>4.1593333333333335</v>
      </c>
      <c r="F82" s="28">
        <f>SUM(B82-C82)*0.75</f>
        <v>35542.5</v>
      </c>
      <c r="G82" s="28">
        <f>SUM(B82-C82)*0.25</f>
        <v>11847.5</v>
      </c>
      <c r="H82" s="54">
        <v>38400</v>
      </c>
    </row>
    <row r="83" spans="1:8" x14ac:dyDescent="0.25">
      <c r="A83" s="27" t="s">
        <v>81</v>
      </c>
      <c r="B83" s="28">
        <v>25135</v>
      </c>
      <c r="C83" s="28">
        <v>4661.45</v>
      </c>
      <c r="D83" s="28">
        <v>4661.45</v>
      </c>
      <c r="E83" s="29">
        <f>SUM(B83/C83)</f>
        <v>5.3920990249814977</v>
      </c>
      <c r="F83" s="28">
        <f>SUM(B83-C83)*0.75</f>
        <v>15355.162499999999</v>
      </c>
      <c r="G83" s="28">
        <f>SUM(B83-C83)*0.25</f>
        <v>5118.3874999999998</v>
      </c>
      <c r="H83" s="54">
        <v>4730.1899999999996</v>
      </c>
    </row>
    <row r="84" spans="1:8" x14ac:dyDescent="0.25">
      <c r="A84" s="3" t="s">
        <v>82</v>
      </c>
      <c r="B84" s="9"/>
      <c r="C84" s="8">
        <v>1509.55</v>
      </c>
      <c r="D84" s="9"/>
      <c r="E84" s="9"/>
      <c r="F84" s="9"/>
      <c r="G84" s="9"/>
      <c r="H84" s="57"/>
    </row>
    <row r="85" spans="1:8" x14ac:dyDescent="0.25">
      <c r="A85" s="27" t="s">
        <v>83</v>
      </c>
      <c r="B85" s="28">
        <v>34000</v>
      </c>
      <c r="C85" s="28">
        <v>14151.3</v>
      </c>
      <c r="D85" s="28">
        <v>14151.3</v>
      </c>
      <c r="E85" s="29">
        <f>SUM(B85/C85)</f>
        <v>2.4026061209924179</v>
      </c>
      <c r="F85" s="28">
        <f>SUM(B85-C85)*0.75</f>
        <v>14886.525000000001</v>
      </c>
      <c r="G85" s="28">
        <f>SUM(B85-C85)*0.25</f>
        <v>4962.1750000000002</v>
      </c>
      <c r="H85" s="54">
        <v>15520</v>
      </c>
    </row>
    <row r="86" spans="1:8" x14ac:dyDescent="0.25">
      <c r="A86" s="3" t="s">
        <v>84</v>
      </c>
      <c r="B86" s="9"/>
      <c r="C86" s="8">
        <v>1712.95</v>
      </c>
      <c r="D86" s="9"/>
      <c r="E86" s="9"/>
      <c r="F86" s="9"/>
      <c r="G86" s="9"/>
      <c r="H86" s="57"/>
    </row>
    <row r="87" spans="1:8" x14ac:dyDescent="0.25">
      <c r="A87" s="3" t="s">
        <v>85</v>
      </c>
      <c r="B87" s="8">
        <v>6625</v>
      </c>
      <c r="C87" s="8">
        <v>14470.95</v>
      </c>
      <c r="D87" s="8">
        <v>6625</v>
      </c>
      <c r="E87" s="12">
        <f>SUM(B87/C87)</f>
        <v>0.45781375790808482</v>
      </c>
      <c r="F87" s="8">
        <v>0</v>
      </c>
      <c r="G87" s="8">
        <v>0</v>
      </c>
      <c r="H87" s="57"/>
    </row>
    <row r="88" spans="1:8" x14ac:dyDescent="0.25">
      <c r="A88" s="3" t="s">
        <v>86</v>
      </c>
      <c r="B88" s="9"/>
      <c r="C88" s="8">
        <v>861.65</v>
      </c>
      <c r="D88" s="9"/>
      <c r="E88" s="9"/>
      <c r="F88" s="9"/>
      <c r="G88" s="9"/>
      <c r="H88" s="57"/>
    </row>
    <row r="89" spans="1:8" x14ac:dyDescent="0.25">
      <c r="A89" s="3" t="s">
        <v>87</v>
      </c>
      <c r="B89" s="15">
        <v>1000</v>
      </c>
      <c r="C89" s="15">
        <v>2281.75</v>
      </c>
      <c r="D89" s="15"/>
      <c r="E89" s="9"/>
      <c r="F89" s="9"/>
      <c r="G89" s="9"/>
      <c r="H89" s="57"/>
    </row>
    <row r="90" spans="1:8" x14ac:dyDescent="0.25">
      <c r="A90" s="3" t="s">
        <v>88</v>
      </c>
      <c r="B90" s="9"/>
      <c r="C90" s="8">
        <v>2855.7</v>
      </c>
      <c r="D90" s="9"/>
      <c r="E90" s="9"/>
      <c r="F90" s="9"/>
      <c r="G90" s="9"/>
      <c r="H90" s="57"/>
    </row>
    <row r="91" spans="1:8" x14ac:dyDescent="0.25">
      <c r="A91" s="3" t="s">
        <v>89</v>
      </c>
      <c r="B91" s="9"/>
      <c r="C91" s="8">
        <v>750</v>
      </c>
      <c r="D91" s="9"/>
      <c r="E91" s="9"/>
      <c r="F91" s="9"/>
      <c r="G91" s="9"/>
      <c r="H91" s="57"/>
    </row>
    <row r="92" spans="1:8" x14ac:dyDescent="0.25">
      <c r="A92" s="3" t="s">
        <v>90</v>
      </c>
      <c r="B92" s="8">
        <v>1000</v>
      </c>
      <c r="C92" s="8">
        <v>3067.05</v>
      </c>
      <c r="D92" s="8">
        <v>1000</v>
      </c>
      <c r="E92" s="12">
        <f>SUM(B92/C92)</f>
        <v>0.32604620074664575</v>
      </c>
      <c r="F92" s="8">
        <v>0</v>
      </c>
      <c r="G92" s="8">
        <v>0</v>
      </c>
      <c r="H92" s="57"/>
    </row>
    <row r="93" spans="1:8" s="26" customFormat="1" x14ac:dyDescent="0.25">
      <c r="A93" s="44" t="s">
        <v>91</v>
      </c>
      <c r="B93" s="50">
        <v>1000</v>
      </c>
      <c r="C93" s="50">
        <v>1149.2</v>
      </c>
      <c r="D93" s="50">
        <v>1000</v>
      </c>
      <c r="E93" s="51">
        <f>SUM(B93/C93)</f>
        <v>0.87017055342847194</v>
      </c>
      <c r="F93" s="45">
        <v>0</v>
      </c>
      <c r="G93" s="45">
        <v>0</v>
      </c>
      <c r="H93" s="59"/>
    </row>
    <row r="94" spans="1:8" x14ac:dyDescent="0.25">
      <c r="A94" s="3" t="s">
        <v>92</v>
      </c>
      <c r="B94" s="9"/>
      <c r="C94" s="8">
        <v>992.7</v>
      </c>
      <c r="D94" s="9"/>
      <c r="E94" s="9"/>
      <c r="F94" s="9"/>
      <c r="G94" s="9"/>
      <c r="H94" s="57"/>
    </row>
    <row r="95" spans="1:8" x14ac:dyDescent="0.25">
      <c r="A95" s="3" t="s">
        <v>93</v>
      </c>
      <c r="B95" s="9"/>
      <c r="C95" s="8">
        <v>1558.6</v>
      </c>
      <c r="D95" s="9"/>
      <c r="E95" s="9"/>
      <c r="F95" s="9"/>
      <c r="G95" s="9"/>
      <c r="H95" s="57"/>
    </row>
    <row r="96" spans="1:8" s="14" customFormat="1" x14ac:dyDescent="0.25">
      <c r="A96" s="31" t="s">
        <v>94</v>
      </c>
      <c r="B96" s="32">
        <v>23615</v>
      </c>
      <c r="C96" s="32">
        <v>15000</v>
      </c>
      <c r="D96" s="32">
        <v>15000</v>
      </c>
      <c r="E96" s="33">
        <f>SUM(B96/C96)</f>
        <v>1.5743333333333334</v>
      </c>
      <c r="F96" s="32">
        <f>SUM(B96-C96)*0.75</f>
        <v>6461.25</v>
      </c>
      <c r="G96" s="32">
        <f>SUM(B96-C96)*0.25</f>
        <v>2153.75</v>
      </c>
      <c r="H96" s="54">
        <v>12499.25</v>
      </c>
    </row>
    <row r="97" spans="1:8" x14ac:dyDescent="0.25">
      <c r="A97" s="3" t="s">
        <v>95</v>
      </c>
      <c r="B97" s="8">
        <v>100</v>
      </c>
      <c r="C97" s="8">
        <v>2402.25</v>
      </c>
      <c r="D97" s="8">
        <v>100</v>
      </c>
      <c r="E97" s="12">
        <f>SUM(B97/C97)</f>
        <v>4.1627640753460295E-2</v>
      </c>
      <c r="F97" s="8">
        <v>0</v>
      </c>
      <c r="G97" s="8">
        <v>0</v>
      </c>
      <c r="H97" s="57">
        <v>5854.46</v>
      </c>
    </row>
    <row r="98" spans="1:8" x14ac:dyDescent="0.25">
      <c r="A98" s="3" t="s">
        <v>96</v>
      </c>
      <c r="B98" s="9"/>
      <c r="C98" s="8">
        <v>750</v>
      </c>
      <c r="D98" s="9"/>
      <c r="E98" s="9"/>
      <c r="F98" s="9"/>
      <c r="G98" s="9"/>
      <c r="H98" s="57"/>
    </row>
    <row r="99" spans="1:8" x14ac:dyDescent="0.25">
      <c r="A99" s="3" t="s">
        <v>97</v>
      </c>
      <c r="B99" s="9"/>
      <c r="C99" s="8">
        <v>1800.65</v>
      </c>
      <c r="D99" s="9"/>
      <c r="E99" s="9"/>
      <c r="F99" s="9"/>
      <c r="G99" s="9"/>
      <c r="H99" s="57"/>
    </row>
    <row r="100" spans="1:8" x14ac:dyDescent="0.25">
      <c r="A100" s="3" t="s">
        <v>98</v>
      </c>
      <c r="B100" s="8">
        <v>50</v>
      </c>
      <c r="C100" s="8">
        <v>750</v>
      </c>
      <c r="D100" s="8">
        <v>50</v>
      </c>
      <c r="E100" s="12">
        <f>SUM(B100/C100)</f>
        <v>6.6666666666666666E-2</v>
      </c>
      <c r="F100" s="8">
        <v>0</v>
      </c>
      <c r="G100" s="8">
        <v>0</v>
      </c>
      <c r="H100" s="57"/>
    </row>
    <row r="101" spans="1:8" x14ac:dyDescent="0.25">
      <c r="A101" s="16" t="s">
        <v>99</v>
      </c>
      <c r="B101" s="20"/>
      <c r="C101" s="17">
        <v>2143.1999999999998</v>
      </c>
      <c r="D101" s="20"/>
      <c r="E101" s="20"/>
      <c r="F101" s="20"/>
      <c r="G101" s="20"/>
      <c r="H101" s="57"/>
    </row>
    <row r="102" spans="1:8" x14ac:dyDescent="0.25">
      <c r="A102" s="16" t="s">
        <v>100</v>
      </c>
      <c r="B102" s="17">
        <v>30</v>
      </c>
      <c r="C102" s="17">
        <v>750</v>
      </c>
      <c r="D102" s="17">
        <v>30</v>
      </c>
      <c r="E102" s="18">
        <f>SUM(B102/C102)</f>
        <v>0.04</v>
      </c>
      <c r="F102" s="17">
        <v>0</v>
      </c>
      <c r="G102" s="17">
        <v>0</v>
      </c>
      <c r="H102" s="57"/>
    </row>
    <row r="103" spans="1:8" s="26" customFormat="1" x14ac:dyDescent="0.25">
      <c r="A103" s="31" t="s">
        <v>101</v>
      </c>
      <c r="B103" s="32">
        <v>14200</v>
      </c>
      <c r="C103" s="32">
        <v>12034.75</v>
      </c>
      <c r="D103" s="32">
        <v>12034.75</v>
      </c>
      <c r="E103" s="33">
        <f>SUM(B103/C103)</f>
        <v>1.1799164918257545</v>
      </c>
      <c r="F103" s="32">
        <f>SUM(B103-C103)*0.75</f>
        <v>1623.9375</v>
      </c>
      <c r="G103" s="32">
        <f>SUM(B103-C103)*0.25</f>
        <v>541.3125</v>
      </c>
      <c r="H103" s="54">
        <v>6372.9</v>
      </c>
    </row>
    <row r="104" spans="1:8" s="26" customFormat="1" x14ac:dyDescent="0.25">
      <c r="A104" s="16" t="s">
        <v>102</v>
      </c>
      <c r="B104" s="17">
        <v>20</v>
      </c>
      <c r="C104" s="20"/>
      <c r="D104" s="20"/>
      <c r="E104" s="20"/>
      <c r="F104" s="20"/>
      <c r="G104" s="20"/>
      <c r="H104" s="57"/>
    </row>
    <row r="105" spans="1:8" s="26" customFormat="1" x14ac:dyDescent="0.25">
      <c r="A105" s="16" t="s">
        <v>103</v>
      </c>
      <c r="B105" s="20"/>
      <c r="C105" s="17">
        <v>1538.15</v>
      </c>
      <c r="D105" s="20"/>
      <c r="E105" s="20"/>
      <c r="F105" s="20"/>
      <c r="G105" s="20"/>
      <c r="H105" s="57"/>
    </row>
    <row r="106" spans="1:8" s="26" customFormat="1" x14ac:dyDescent="0.25">
      <c r="A106" s="35" t="s">
        <v>104</v>
      </c>
      <c r="B106" s="41">
        <v>500</v>
      </c>
      <c r="C106" s="41">
        <v>750</v>
      </c>
      <c r="D106" s="41">
        <v>500</v>
      </c>
      <c r="E106" s="42">
        <f>SUM(B106/C106)</f>
        <v>0.66666666666666663</v>
      </c>
      <c r="F106" s="36">
        <v>0</v>
      </c>
      <c r="G106" s="36">
        <v>0</v>
      </c>
      <c r="H106" s="58"/>
    </row>
    <row r="107" spans="1:8" s="26" customFormat="1" x14ac:dyDescent="0.25">
      <c r="A107" s="21"/>
      <c r="B107" s="22"/>
      <c r="C107" s="22"/>
      <c r="D107" s="22"/>
      <c r="E107" s="23"/>
      <c r="F107" s="22"/>
      <c r="G107" s="22"/>
      <c r="H107" s="60"/>
    </row>
    <row r="108" spans="1:8" s="26" customFormat="1" x14ac:dyDescent="0.25">
      <c r="A108" s="24" t="s">
        <v>105</v>
      </c>
      <c r="B108" s="25" t="s">
        <v>1</v>
      </c>
      <c r="C108" s="25" t="s">
        <v>1</v>
      </c>
      <c r="D108" s="25" t="s">
        <v>1</v>
      </c>
      <c r="E108" s="25" t="s">
        <v>1</v>
      </c>
      <c r="F108" s="25" t="s">
        <v>1</v>
      </c>
      <c r="G108" s="25" t="s">
        <v>1</v>
      </c>
      <c r="H108" s="60"/>
    </row>
    <row r="109" spans="1:8" x14ac:dyDescent="0.25">
      <c r="A109" s="38" t="s">
        <v>106</v>
      </c>
      <c r="B109" s="39">
        <v>10260</v>
      </c>
      <c r="C109" s="39">
        <v>15000</v>
      </c>
      <c r="D109" s="39">
        <v>10260</v>
      </c>
      <c r="E109" s="43">
        <f>SUM(B109/C109)</f>
        <v>0.68400000000000005</v>
      </c>
      <c r="F109" s="39">
        <v>0</v>
      </c>
      <c r="G109" s="39">
        <v>0</v>
      </c>
      <c r="H109" s="58"/>
    </row>
    <row r="110" spans="1:8" x14ac:dyDescent="0.25">
      <c r="A110" s="3" t="s">
        <v>107</v>
      </c>
      <c r="B110" s="9"/>
      <c r="C110" s="8">
        <v>2048.8000000000002</v>
      </c>
      <c r="D110" s="9"/>
      <c r="E110" s="9"/>
      <c r="F110" s="9"/>
      <c r="G110" s="9"/>
      <c r="H110" s="61"/>
    </row>
    <row r="111" spans="1:8" x14ac:dyDescent="0.25">
      <c r="A111" s="16" t="s">
        <v>108</v>
      </c>
      <c r="B111" s="17">
        <v>60</v>
      </c>
      <c r="C111" s="17">
        <v>15000</v>
      </c>
      <c r="D111" s="17">
        <v>60</v>
      </c>
      <c r="E111" s="34">
        <f>SUM(B111/C111)</f>
        <v>4.0000000000000001E-3</v>
      </c>
      <c r="F111" s="17">
        <v>0</v>
      </c>
      <c r="G111" s="17">
        <v>0</v>
      </c>
      <c r="H111" s="61"/>
    </row>
    <row r="112" spans="1:8" s="14" customFormat="1" x14ac:dyDescent="0.25">
      <c r="A112" s="31" t="s">
        <v>109</v>
      </c>
      <c r="B112" s="32">
        <v>8765.4500000000007</v>
      </c>
      <c r="C112" s="32">
        <v>8555.4500000000007</v>
      </c>
      <c r="D112" s="32">
        <v>8555.4500000000007</v>
      </c>
      <c r="E112" s="33">
        <f>SUM(B112/C112)</f>
        <v>1.024545757382721</v>
      </c>
      <c r="F112" s="32">
        <f>SUM(B112-C112)*0.75</f>
        <v>157.5</v>
      </c>
      <c r="G112" s="32">
        <f>SUM(B112-C112)*0.25</f>
        <v>52.5</v>
      </c>
      <c r="H112" s="54"/>
    </row>
    <row r="113" spans="1:8" s="14" customFormat="1" x14ac:dyDescent="0.25">
      <c r="A113" s="44" t="s">
        <v>110</v>
      </c>
      <c r="B113" s="45">
        <v>11825</v>
      </c>
      <c r="C113" s="45">
        <v>15000</v>
      </c>
      <c r="D113" s="45">
        <v>11825</v>
      </c>
      <c r="E113" s="46">
        <f>SUM(B113/C113)</f>
        <v>0.78833333333333333</v>
      </c>
      <c r="F113" s="45">
        <v>0</v>
      </c>
      <c r="G113" s="45">
        <v>0</v>
      </c>
      <c r="H113" s="59"/>
    </row>
    <row r="114" spans="1:8" s="26" customFormat="1" x14ac:dyDescent="0.25">
      <c r="A114" s="21"/>
      <c r="B114" s="22"/>
      <c r="C114" s="22"/>
      <c r="D114" s="22"/>
      <c r="E114" s="23"/>
      <c r="F114" s="22"/>
      <c r="G114" s="22"/>
      <c r="H114" s="56"/>
    </row>
    <row r="115" spans="1:8" s="26" customFormat="1" x14ac:dyDescent="0.25">
      <c r="A115" s="24" t="s">
        <v>111</v>
      </c>
      <c r="B115" s="25" t="s">
        <v>1</v>
      </c>
      <c r="C115" s="25" t="s">
        <v>1</v>
      </c>
      <c r="D115" s="25" t="s">
        <v>1</v>
      </c>
      <c r="E115" s="25" t="s">
        <v>1</v>
      </c>
      <c r="F115" s="25" t="s">
        <v>1</v>
      </c>
      <c r="G115" s="25" t="s">
        <v>1</v>
      </c>
      <c r="H115" s="56"/>
    </row>
    <row r="116" spans="1:8" s="26" customFormat="1" x14ac:dyDescent="0.25">
      <c r="A116" s="16" t="s">
        <v>112</v>
      </c>
      <c r="B116" s="17">
        <v>1200</v>
      </c>
      <c r="C116" s="17">
        <v>15000</v>
      </c>
      <c r="D116" s="17">
        <v>1200</v>
      </c>
      <c r="E116" s="18">
        <f>SUM(B116/C116)</f>
        <v>0.08</v>
      </c>
      <c r="F116" s="17">
        <v>0</v>
      </c>
      <c r="G116" s="17">
        <v>0</v>
      </c>
      <c r="H116" s="57"/>
    </row>
    <row r="117" spans="1:8" s="26" customFormat="1" x14ac:dyDescent="0.25">
      <c r="A117" s="16" t="s">
        <v>113</v>
      </c>
      <c r="B117" s="20"/>
      <c r="C117" s="17">
        <v>1782.65</v>
      </c>
      <c r="D117" s="20"/>
      <c r="E117" s="20"/>
      <c r="F117" s="20"/>
      <c r="G117" s="20"/>
      <c r="H117" s="57"/>
    </row>
    <row r="118" spans="1:8" s="26" customFormat="1" x14ac:dyDescent="0.25">
      <c r="A118" s="16" t="s">
        <v>114</v>
      </c>
      <c r="B118" s="20"/>
      <c r="C118" s="17">
        <v>750</v>
      </c>
      <c r="D118" s="20"/>
      <c r="E118" s="20"/>
      <c r="F118" s="20"/>
      <c r="G118" s="20"/>
      <c r="H118" s="57"/>
    </row>
    <row r="119" spans="1:8" s="26" customFormat="1" x14ac:dyDescent="0.25">
      <c r="A119" s="16" t="s">
        <v>115</v>
      </c>
      <c r="B119" s="20"/>
      <c r="C119" s="17">
        <v>2193.8000000000002</v>
      </c>
      <c r="D119" s="20"/>
      <c r="E119" s="20"/>
      <c r="F119" s="20"/>
      <c r="G119" s="20"/>
      <c r="H119" s="57"/>
    </row>
    <row r="120" spans="1:8" s="26" customFormat="1" x14ac:dyDescent="0.25">
      <c r="A120" s="16" t="s">
        <v>116</v>
      </c>
      <c r="B120" s="17">
        <v>50</v>
      </c>
      <c r="C120" s="17">
        <v>3101.65</v>
      </c>
      <c r="D120" s="17">
        <v>50</v>
      </c>
      <c r="E120" s="18">
        <f>SUM(B120/C120)</f>
        <v>1.6120452017474571E-2</v>
      </c>
      <c r="F120" s="17">
        <v>0</v>
      </c>
      <c r="G120" s="17">
        <v>0</v>
      </c>
      <c r="H120" s="57"/>
    </row>
    <row r="121" spans="1:8" s="26" customFormat="1" x14ac:dyDescent="0.25">
      <c r="A121" s="16" t="s">
        <v>117</v>
      </c>
      <c r="B121" s="17">
        <v>2125</v>
      </c>
      <c r="C121" s="17">
        <v>10772</v>
      </c>
      <c r="D121" s="17">
        <v>2125</v>
      </c>
      <c r="E121" s="18">
        <f>SUM(B121/C121)</f>
        <v>0.19727070181953213</v>
      </c>
      <c r="F121" s="17">
        <v>0</v>
      </c>
      <c r="G121" s="17">
        <v>0</v>
      </c>
      <c r="H121" s="57"/>
    </row>
    <row r="122" spans="1:8" s="26" customFormat="1" x14ac:dyDescent="0.25">
      <c r="A122" s="16" t="s">
        <v>118</v>
      </c>
      <c r="B122" s="20"/>
      <c r="C122" s="17">
        <v>750</v>
      </c>
      <c r="D122" s="20"/>
      <c r="E122" s="20"/>
      <c r="F122" s="20"/>
      <c r="G122" s="20"/>
      <c r="H122" s="57"/>
    </row>
    <row r="123" spans="1:8" s="26" customFormat="1" x14ac:dyDescent="0.25">
      <c r="A123" s="21"/>
      <c r="B123" s="22"/>
      <c r="C123" s="22"/>
      <c r="D123" s="22"/>
      <c r="E123" s="23"/>
      <c r="F123" s="22"/>
      <c r="G123" s="22"/>
      <c r="H123" s="56"/>
    </row>
    <row r="124" spans="1:8" x14ac:dyDescent="0.25">
      <c r="A124" s="2" t="s">
        <v>119</v>
      </c>
      <c r="B124" s="7" t="s">
        <v>1</v>
      </c>
      <c r="C124" s="7" t="s">
        <v>1</v>
      </c>
      <c r="D124" s="7" t="s">
        <v>1</v>
      </c>
      <c r="E124" s="7" t="s">
        <v>1</v>
      </c>
      <c r="F124" s="7" t="s">
        <v>1</v>
      </c>
      <c r="G124" s="7" t="s">
        <v>1</v>
      </c>
      <c r="H124" s="56"/>
    </row>
    <row r="125" spans="1:8" x14ac:dyDescent="0.25">
      <c r="A125" s="3" t="s">
        <v>120</v>
      </c>
      <c r="B125" s="9"/>
      <c r="C125" s="8">
        <v>814.8</v>
      </c>
      <c r="D125" s="9"/>
      <c r="E125" s="9"/>
      <c r="F125" s="9"/>
      <c r="G125" s="9"/>
      <c r="H125" s="57"/>
    </row>
    <row r="126" spans="1:8" x14ac:dyDescent="0.25">
      <c r="A126" s="3" t="s">
        <v>121</v>
      </c>
      <c r="B126" s="8">
        <v>100</v>
      </c>
      <c r="C126" s="8">
        <v>2510.25</v>
      </c>
      <c r="D126" s="8">
        <v>100</v>
      </c>
      <c r="E126" s="12">
        <f>SUM(B126/C126)</f>
        <v>3.9836669654416894E-2</v>
      </c>
      <c r="F126" s="8">
        <v>0</v>
      </c>
      <c r="G126" s="8">
        <v>0</v>
      </c>
      <c r="H126" s="57"/>
    </row>
    <row r="127" spans="1:8" x14ac:dyDescent="0.25">
      <c r="A127" s="16" t="s">
        <v>122</v>
      </c>
      <c r="B127" s="17">
        <v>3355</v>
      </c>
      <c r="C127" s="17">
        <v>12134</v>
      </c>
      <c r="D127" s="17">
        <v>3355</v>
      </c>
      <c r="E127" s="18">
        <f>SUM(B127/C127)</f>
        <v>0.27649579693423437</v>
      </c>
      <c r="F127" s="17">
        <v>0</v>
      </c>
      <c r="G127" s="17">
        <v>0</v>
      </c>
      <c r="H127" s="57"/>
    </row>
    <row r="128" spans="1:8" x14ac:dyDescent="0.25">
      <c r="A128" s="31" t="s">
        <v>123</v>
      </c>
      <c r="B128" s="32">
        <v>1855</v>
      </c>
      <c r="C128" s="32">
        <v>1447.2</v>
      </c>
      <c r="D128" s="32">
        <v>1447.2</v>
      </c>
      <c r="E128" s="33">
        <f>SUM(B128/C128)</f>
        <v>1.2817855168601437</v>
      </c>
      <c r="F128" s="32">
        <f>SUM(B128-C128)*0.75</f>
        <v>305.84999999999997</v>
      </c>
      <c r="G128" s="32">
        <f>SUM(B128-C128)*0.25</f>
        <v>101.94999999999999</v>
      </c>
      <c r="H128" s="54"/>
    </row>
    <row r="129" spans="1:8" x14ac:dyDescent="0.25">
      <c r="A129" s="16" t="s">
        <v>124</v>
      </c>
      <c r="B129" s="20"/>
      <c r="C129" s="17">
        <v>1923.2</v>
      </c>
      <c r="D129" s="20"/>
      <c r="E129" s="20"/>
      <c r="F129" s="20"/>
      <c r="G129" s="20"/>
      <c r="H129" s="57"/>
    </row>
    <row r="130" spans="1:8" s="14" customFormat="1" x14ac:dyDescent="0.25">
      <c r="A130" s="44" t="s">
        <v>125</v>
      </c>
      <c r="B130" s="45">
        <v>9336</v>
      </c>
      <c r="C130" s="45">
        <v>11619.95</v>
      </c>
      <c r="D130" s="45">
        <v>9336</v>
      </c>
      <c r="E130" s="46">
        <f>SUM(B130/C130)</f>
        <v>0.80344579795954363</v>
      </c>
      <c r="F130" s="45">
        <v>0</v>
      </c>
      <c r="G130" s="45">
        <v>0</v>
      </c>
      <c r="H130" s="59">
        <v>2169.46</v>
      </c>
    </row>
    <row r="131" spans="1:8" x14ac:dyDescent="0.25">
      <c r="A131" s="16" t="s">
        <v>126</v>
      </c>
      <c r="B131" s="20"/>
      <c r="C131" s="17">
        <v>750</v>
      </c>
      <c r="D131" s="20"/>
      <c r="E131" s="20"/>
      <c r="F131" s="20"/>
      <c r="G131" s="20"/>
      <c r="H131" s="57"/>
    </row>
    <row r="132" spans="1:8" x14ac:dyDescent="0.25">
      <c r="A132" s="16" t="s">
        <v>127</v>
      </c>
      <c r="B132" s="20"/>
      <c r="C132" s="17">
        <v>759.1</v>
      </c>
      <c r="D132" s="20"/>
      <c r="E132" s="20"/>
      <c r="F132" s="20"/>
      <c r="G132" s="20"/>
      <c r="H132" s="57"/>
    </row>
    <row r="133" spans="1:8" x14ac:dyDescent="0.25">
      <c r="A133" s="3" t="s">
        <v>128</v>
      </c>
      <c r="B133" s="8">
        <v>220</v>
      </c>
      <c r="C133" s="8">
        <v>1058</v>
      </c>
      <c r="D133" s="8">
        <v>220</v>
      </c>
      <c r="E133" s="12">
        <f>SUM(B133/C133)</f>
        <v>0.20793950850661624</v>
      </c>
      <c r="F133" s="8">
        <v>0</v>
      </c>
      <c r="G133" s="8">
        <v>0</v>
      </c>
      <c r="H133" s="57"/>
    </row>
    <row r="134" spans="1:8" x14ac:dyDescent="0.25">
      <c r="A134" s="3" t="s">
        <v>129</v>
      </c>
      <c r="B134" s="8">
        <v>2000</v>
      </c>
      <c r="C134" s="8">
        <v>5610.4</v>
      </c>
      <c r="D134" s="8">
        <v>2000</v>
      </c>
      <c r="E134" s="12">
        <f>SUM(B134/C134)</f>
        <v>0.35648082133181236</v>
      </c>
      <c r="F134" s="8">
        <v>0</v>
      </c>
      <c r="G134" s="8">
        <v>0</v>
      </c>
      <c r="H134" s="57"/>
    </row>
    <row r="135" spans="1:8" x14ac:dyDescent="0.25">
      <c r="A135" s="27" t="s">
        <v>130</v>
      </c>
      <c r="B135" s="28">
        <v>37752</v>
      </c>
      <c r="C135" s="28">
        <v>3070.7</v>
      </c>
      <c r="D135" s="28">
        <v>3070.7</v>
      </c>
      <c r="E135" s="29">
        <f>SUM(B135/C135)</f>
        <v>12.294265151268441</v>
      </c>
      <c r="F135" s="28">
        <f>SUM(B135-C135)*0.75</f>
        <v>26010.975000000002</v>
      </c>
      <c r="G135" s="28">
        <f>SUM(B135-C135)*0.25</f>
        <v>8670.3250000000007</v>
      </c>
      <c r="H135" s="54">
        <v>21704.15</v>
      </c>
    </row>
    <row r="136" spans="1:8" x14ac:dyDescent="0.25">
      <c r="A136" s="3" t="s">
        <v>131</v>
      </c>
      <c r="B136" s="9"/>
      <c r="C136" s="8">
        <v>750</v>
      </c>
      <c r="D136" s="9"/>
      <c r="E136" s="9"/>
      <c r="F136" s="9"/>
      <c r="G136" s="9"/>
      <c r="H136" s="57"/>
    </row>
    <row r="137" spans="1:8" x14ac:dyDescent="0.25">
      <c r="A137" s="3" t="s">
        <v>132</v>
      </c>
      <c r="B137" s="9"/>
      <c r="C137" s="8">
        <v>750</v>
      </c>
      <c r="D137" s="9"/>
      <c r="E137" s="9"/>
      <c r="F137" s="9"/>
      <c r="G137" s="9"/>
      <c r="H137" s="57"/>
    </row>
    <row r="138" spans="1:8" x14ac:dyDescent="0.25">
      <c r="A138" s="38" t="s">
        <v>133</v>
      </c>
      <c r="B138" s="39">
        <v>1275</v>
      </c>
      <c r="C138" s="39">
        <v>2064.1</v>
      </c>
      <c r="D138" s="39">
        <v>1275</v>
      </c>
      <c r="E138" s="43">
        <f>SUM(B138/C138)</f>
        <v>0.61770263068649778</v>
      </c>
      <c r="F138" s="39">
        <v>0</v>
      </c>
      <c r="G138" s="39">
        <v>0</v>
      </c>
      <c r="H138" s="58"/>
    </row>
    <row r="139" spans="1:8" x14ac:dyDescent="0.25">
      <c r="A139" s="44" t="s">
        <v>134</v>
      </c>
      <c r="B139" s="45">
        <v>1405</v>
      </c>
      <c r="C139" s="45">
        <v>1524.4</v>
      </c>
      <c r="D139" s="45">
        <v>1405</v>
      </c>
      <c r="E139" s="46">
        <f>SUM(B139/C139)</f>
        <v>0.92167410128575167</v>
      </c>
      <c r="F139" s="45">
        <v>0</v>
      </c>
      <c r="G139" s="45">
        <v>0</v>
      </c>
      <c r="H139" s="59">
        <v>4610.8900000000003</v>
      </c>
    </row>
    <row r="140" spans="1:8" x14ac:dyDescent="0.25">
      <c r="A140" s="16" t="s">
        <v>135</v>
      </c>
      <c r="B140" s="17">
        <v>225</v>
      </c>
      <c r="C140" s="17">
        <v>1624.6</v>
      </c>
      <c r="D140" s="17">
        <v>225</v>
      </c>
      <c r="E140" s="18">
        <f>SUM(B140/C140)</f>
        <v>0.13849562969346302</v>
      </c>
      <c r="F140" s="17">
        <v>0</v>
      </c>
      <c r="G140" s="17">
        <v>0</v>
      </c>
      <c r="H140" s="57"/>
    </row>
    <row r="141" spans="1:8" x14ac:dyDescent="0.25">
      <c r="A141" s="16" t="s">
        <v>136</v>
      </c>
      <c r="B141" s="20"/>
      <c r="C141" s="17">
        <v>750</v>
      </c>
      <c r="D141" s="20"/>
      <c r="E141" s="20"/>
      <c r="F141" s="20"/>
      <c r="G141" s="20"/>
      <c r="H141" s="57"/>
    </row>
    <row r="142" spans="1:8" s="14" customFormat="1" x14ac:dyDescent="0.25">
      <c r="A142" s="35" t="s">
        <v>137</v>
      </c>
      <c r="B142" s="36">
        <v>940</v>
      </c>
      <c r="C142" s="36">
        <v>1529.9</v>
      </c>
      <c r="D142" s="36">
        <v>940</v>
      </c>
      <c r="E142" s="37">
        <f>SUM(B142/C142)</f>
        <v>0.61441924308778351</v>
      </c>
      <c r="F142" s="36">
        <v>0</v>
      </c>
      <c r="G142" s="36">
        <v>0</v>
      </c>
      <c r="H142" s="58"/>
    </row>
    <row r="143" spans="1:8" x14ac:dyDescent="0.25">
      <c r="A143" s="16" t="s">
        <v>138</v>
      </c>
      <c r="B143" s="17">
        <v>25</v>
      </c>
      <c r="C143" s="17">
        <v>1165.0999999999999</v>
      </c>
      <c r="D143" s="17">
        <v>25</v>
      </c>
      <c r="E143" s="18">
        <f>SUM(B143/C143)</f>
        <v>2.1457385632134583E-2</v>
      </c>
      <c r="F143" s="17">
        <v>0</v>
      </c>
      <c r="G143" s="17">
        <v>0</v>
      </c>
      <c r="H143" s="57"/>
    </row>
    <row r="144" spans="1:8" s="14" customFormat="1" x14ac:dyDescent="0.25">
      <c r="A144" s="35" t="s">
        <v>139</v>
      </c>
      <c r="B144" s="36">
        <v>10235</v>
      </c>
      <c r="C144" s="36">
        <v>10830.75</v>
      </c>
      <c r="D144" s="36">
        <v>10235</v>
      </c>
      <c r="E144" s="37">
        <f>SUM(B144/C144)</f>
        <v>0.94499457562957323</v>
      </c>
      <c r="F144" s="36">
        <v>0</v>
      </c>
      <c r="G144" s="36">
        <v>0</v>
      </c>
      <c r="H144" s="58"/>
    </row>
    <row r="145" spans="1:8" x14ac:dyDescent="0.25">
      <c r="A145" s="3" t="s">
        <v>140</v>
      </c>
      <c r="B145" s="8">
        <v>100</v>
      </c>
      <c r="C145" s="8">
        <v>1848.25</v>
      </c>
      <c r="D145" s="8">
        <v>100</v>
      </c>
      <c r="E145" s="12">
        <f>SUM(B145/C145)</f>
        <v>5.4105234681455429E-2</v>
      </c>
      <c r="F145" s="8">
        <v>0</v>
      </c>
      <c r="G145" s="8">
        <v>0</v>
      </c>
      <c r="H145" s="57"/>
    </row>
    <row r="146" spans="1:8" x14ac:dyDescent="0.25">
      <c r="A146" s="3" t="s">
        <v>141</v>
      </c>
      <c r="B146" s="9"/>
      <c r="C146" s="8">
        <v>750</v>
      </c>
      <c r="D146" s="9"/>
      <c r="E146" s="9"/>
      <c r="F146" s="9"/>
      <c r="G146" s="9"/>
      <c r="H146" s="57"/>
    </row>
    <row r="147" spans="1:8" x14ac:dyDescent="0.25">
      <c r="A147" s="27" t="s">
        <v>142</v>
      </c>
      <c r="B147" s="28">
        <v>1525</v>
      </c>
      <c r="C147" s="28">
        <v>1429.8</v>
      </c>
      <c r="D147" s="28">
        <v>1429.8</v>
      </c>
      <c r="E147" s="29">
        <f>SUM(B147/C147)</f>
        <v>1.0665827388445936</v>
      </c>
      <c r="F147" s="28">
        <f>SUM(B147-C147)*0.75</f>
        <v>71.400000000000034</v>
      </c>
      <c r="G147" s="28">
        <f>SUM(B147-C147)*0.25</f>
        <v>23.800000000000011</v>
      </c>
      <c r="H147" s="54"/>
    </row>
    <row r="148" spans="1:8" x14ac:dyDescent="0.25">
      <c r="A148" s="3" t="s">
        <v>143</v>
      </c>
      <c r="B148" s="9"/>
      <c r="C148" s="9"/>
      <c r="D148" s="9"/>
      <c r="E148" s="9"/>
      <c r="F148" s="9"/>
      <c r="G148" s="9"/>
      <c r="H148" s="57"/>
    </row>
    <row r="149" spans="1:8" x14ac:dyDescent="0.25">
      <c r="A149" s="21"/>
      <c r="B149" s="22"/>
      <c r="C149" s="22"/>
      <c r="D149" s="22"/>
      <c r="E149" s="23"/>
      <c r="F149" s="22"/>
      <c r="G149" s="22"/>
      <c r="H149" s="56"/>
    </row>
    <row r="150" spans="1:8" x14ac:dyDescent="0.25">
      <c r="A150" s="24" t="s">
        <v>144</v>
      </c>
      <c r="B150" s="25" t="s">
        <v>1</v>
      </c>
      <c r="C150" s="25" t="s">
        <v>1</v>
      </c>
      <c r="D150" s="25" t="s">
        <v>1</v>
      </c>
      <c r="E150" s="25" t="s">
        <v>1</v>
      </c>
      <c r="F150" s="25" t="s">
        <v>1</v>
      </c>
      <c r="G150" s="25" t="s">
        <v>1</v>
      </c>
      <c r="H150" s="56"/>
    </row>
    <row r="151" spans="1:8" x14ac:dyDescent="0.25">
      <c r="A151" s="16" t="s">
        <v>145</v>
      </c>
      <c r="B151" s="17">
        <v>5450</v>
      </c>
      <c r="C151" s="17">
        <v>15000</v>
      </c>
      <c r="D151" s="17">
        <v>5450</v>
      </c>
      <c r="E151" s="18">
        <f>SUM(B15/C151)</f>
        <v>8.2666666666666666E-2</v>
      </c>
      <c r="F151" s="17">
        <v>0</v>
      </c>
      <c r="G151" s="17">
        <v>0</v>
      </c>
      <c r="H151" s="57"/>
    </row>
    <row r="152" spans="1:8" s="14" customFormat="1" x14ac:dyDescent="0.25">
      <c r="A152" s="16" t="s">
        <v>146</v>
      </c>
      <c r="B152" s="17">
        <v>2855.51</v>
      </c>
      <c r="C152" s="17">
        <v>7843.3</v>
      </c>
      <c r="D152" s="17">
        <v>2855.51</v>
      </c>
      <c r="E152" s="18">
        <f>SUM(B152/C152)</f>
        <v>0.36406997054811113</v>
      </c>
      <c r="F152" s="17">
        <v>0</v>
      </c>
      <c r="G152" s="17">
        <v>0</v>
      </c>
      <c r="H152" s="57"/>
    </row>
    <row r="153" spans="1:8" x14ac:dyDescent="0.25">
      <c r="A153" s="16" t="s">
        <v>147</v>
      </c>
      <c r="B153" s="17">
        <v>1025</v>
      </c>
      <c r="C153" s="17">
        <v>6568.1</v>
      </c>
      <c r="D153" s="17">
        <v>1025</v>
      </c>
      <c r="E153" s="18">
        <f>SUM(B153/C153)</f>
        <v>0.15605730728825687</v>
      </c>
      <c r="F153" s="17">
        <v>0</v>
      </c>
      <c r="G153" s="17">
        <v>0</v>
      </c>
      <c r="H153" s="57"/>
    </row>
    <row r="154" spans="1:8" x14ac:dyDescent="0.25">
      <c r="A154" s="16" t="s">
        <v>148</v>
      </c>
      <c r="B154" s="20"/>
      <c r="C154" s="17">
        <v>1203.45</v>
      </c>
      <c r="D154" s="20"/>
      <c r="E154" s="20"/>
      <c r="F154" s="20"/>
      <c r="G154" s="20"/>
      <c r="H154" s="57"/>
    </row>
    <row r="155" spans="1:8" x14ac:dyDescent="0.25">
      <c r="A155" s="16" t="s">
        <v>149</v>
      </c>
      <c r="B155" s="17">
        <v>50</v>
      </c>
      <c r="C155" s="20"/>
      <c r="D155" s="20"/>
      <c r="E155" s="20"/>
      <c r="F155" s="20"/>
      <c r="G155" s="20"/>
      <c r="H155" s="57"/>
    </row>
    <row r="156" spans="1:8" x14ac:dyDescent="0.25">
      <c r="A156" s="16" t="s">
        <v>150</v>
      </c>
      <c r="B156" s="20"/>
      <c r="C156" s="17">
        <v>4485.8500000000004</v>
      </c>
      <c r="D156" s="20"/>
      <c r="E156" s="20"/>
      <c r="F156" s="20"/>
      <c r="G156" s="20"/>
      <c r="H156" s="57"/>
    </row>
    <row r="157" spans="1:8" x14ac:dyDescent="0.25">
      <c r="A157" s="16" t="s">
        <v>151</v>
      </c>
      <c r="B157" s="17">
        <v>225</v>
      </c>
      <c r="C157" s="17">
        <v>2680.1</v>
      </c>
      <c r="D157" s="17">
        <v>225</v>
      </c>
      <c r="E157" s="18">
        <f>SUM(B157/C157)</f>
        <v>8.3952091339875384E-2</v>
      </c>
      <c r="F157" s="17">
        <v>0</v>
      </c>
      <c r="G157" s="17">
        <v>0</v>
      </c>
      <c r="H157" s="57"/>
    </row>
    <row r="158" spans="1:8" x14ac:dyDescent="0.25">
      <c r="A158" s="16" t="s">
        <v>152</v>
      </c>
      <c r="B158" s="17">
        <v>50</v>
      </c>
      <c r="C158" s="17">
        <v>2671.9</v>
      </c>
      <c r="D158" s="17">
        <v>50</v>
      </c>
      <c r="E158" s="18">
        <f>SUM(B158/C158)</f>
        <v>1.8713275197425053E-2</v>
      </c>
      <c r="F158" s="17">
        <v>0</v>
      </c>
      <c r="G158" s="17">
        <v>0</v>
      </c>
      <c r="H158" s="57"/>
    </row>
    <row r="159" spans="1:8" x14ac:dyDescent="0.25">
      <c r="A159" s="16" t="s">
        <v>153</v>
      </c>
      <c r="B159" s="17">
        <v>75</v>
      </c>
      <c r="C159" s="17">
        <v>2868.7</v>
      </c>
      <c r="D159" s="17">
        <v>75</v>
      </c>
      <c r="E159" s="18">
        <f>SUM(B159/C159)</f>
        <v>2.6144246522815214E-2</v>
      </c>
      <c r="F159" s="17">
        <v>0</v>
      </c>
      <c r="G159" s="17">
        <v>0</v>
      </c>
      <c r="H159" s="57"/>
    </row>
    <row r="160" spans="1:8" x14ac:dyDescent="0.25">
      <c r="A160" s="16" t="s">
        <v>154</v>
      </c>
      <c r="B160" s="20"/>
      <c r="C160" s="17">
        <v>2783.7</v>
      </c>
      <c r="D160" s="20"/>
      <c r="E160" s="20"/>
      <c r="F160" s="20"/>
      <c r="G160" s="20"/>
      <c r="H160" s="61"/>
    </row>
    <row r="161" spans="1:8" s="14" customFormat="1" x14ac:dyDescent="0.25">
      <c r="A161" s="31" t="s">
        <v>155</v>
      </c>
      <c r="B161" s="32">
        <v>11915</v>
      </c>
      <c r="C161" s="32">
        <v>10500.4</v>
      </c>
      <c r="D161" s="32">
        <v>10500.4</v>
      </c>
      <c r="E161" s="33">
        <f>SUM(B161/C161)</f>
        <v>1.1347186773837188</v>
      </c>
      <c r="F161" s="32">
        <f>SUM(B161-C161)*0.75</f>
        <v>1060.9500000000003</v>
      </c>
      <c r="G161" s="32">
        <f>SUM(B161-C161)*0.25</f>
        <v>353.65000000000009</v>
      </c>
      <c r="H161" s="62"/>
    </row>
    <row r="162" spans="1:8" x14ac:dyDescent="0.25">
      <c r="A162" s="26"/>
      <c r="H162" s="63"/>
    </row>
    <row r="163" spans="1:8" x14ac:dyDescent="0.25">
      <c r="A163" s="26"/>
    </row>
    <row r="164" spans="1:8" x14ac:dyDescent="0.25">
      <c r="A164" s="26"/>
    </row>
  </sheetData>
  <mergeCells count="1">
    <mergeCell ref="A1:H1"/>
  </mergeCells>
  <pageMargins left="0.25" right="0.25" top="0.5" bottom="0.5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44FE3CEA486F4187852A91EA229A3F" ma:contentTypeVersion="7" ma:contentTypeDescription="Create a new document." ma:contentTypeScope="" ma:versionID="0d14b817d1a14b4f0bf81acb211f255b">
  <xsd:schema xmlns:xsd="http://www.w3.org/2001/XMLSchema" xmlns:xs="http://www.w3.org/2001/XMLSchema" xmlns:p="http://schemas.microsoft.com/office/2006/metadata/properties" xmlns:ns2="d546a71f-ebbd-480e-8f40-6da77deed738" targetNamespace="http://schemas.microsoft.com/office/2006/metadata/properties" ma:root="true" ma:fieldsID="d50e991cbaccc892abf36cc9598da77b" ns2:_="">
    <xsd:import namespace="d546a71f-ebbd-480e-8f40-6da77deed7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6a71f-ebbd-480e-8f40-6da77deed7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D045AA-7944-4806-ACA4-E22580E3E466}"/>
</file>

<file path=customXml/itemProps2.xml><?xml version="1.0" encoding="utf-8"?>
<ds:datastoreItem xmlns:ds="http://schemas.openxmlformats.org/officeDocument/2006/customXml" ds:itemID="{A11665E0-3AB0-4558-A9F7-1875607BBC3E}"/>
</file>

<file path=customXml/itemProps3.xml><?xml version="1.0" encoding="utf-8"?>
<ds:datastoreItem xmlns:ds="http://schemas.openxmlformats.org/officeDocument/2006/customXml" ds:itemID="{B7A22035-37D2-4A0F-9930-4C3AC12DE9C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NAAFAIRSHAREREPORT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 Eastman</dc:creator>
  <cp:lastModifiedBy>Administrator</cp:lastModifiedBy>
  <dcterms:created xsi:type="dcterms:W3CDTF">2021-01-08T18:31:42Z</dcterms:created>
  <dcterms:modified xsi:type="dcterms:W3CDTF">2021-01-26T19:46:53Z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0x010100D644FE3CEA486F4187852A91EA229A3F</vt:lpwstr>
  </property>
</Properties>
</file>