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son\Box\GOVT\PAC and BGF\REPORTS\REGION Reports\2019\"/>
    </mc:Choice>
  </mc:AlternateContent>
  <xr:revisionPtr revIDLastSave="0" documentId="8_{0D40488F-BAA0-4F5D-B21F-99772D26820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NAAFAIRSHAR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6" i="1" l="1"/>
  <c r="D152" i="1" l="1"/>
  <c r="F148" i="1"/>
  <c r="E148" i="1"/>
  <c r="D148" i="1"/>
  <c r="D143" i="1"/>
  <c r="F140" i="1"/>
  <c r="E140" i="1"/>
  <c r="D140" i="1"/>
  <c r="F136" i="1"/>
  <c r="E136" i="1"/>
  <c r="D136" i="1"/>
  <c r="D135" i="1"/>
  <c r="D131" i="1"/>
  <c r="D117" i="1"/>
  <c r="F110" i="1"/>
  <c r="E110" i="1"/>
  <c r="D110" i="1"/>
  <c r="D104" i="1"/>
  <c r="F96" i="1"/>
  <c r="E96" i="1"/>
  <c r="D96" i="1"/>
  <c r="D87" i="1"/>
  <c r="D84" i="1"/>
  <c r="F82" i="1"/>
  <c r="E82" i="1"/>
  <c r="D82" i="1"/>
  <c r="F81" i="1"/>
  <c r="E81" i="1"/>
  <c r="D81" i="1"/>
  <c r="D76" i="1"/>
  <c r="F75" i="1"/>
  <c r="E75" i="1"/>
  <c r="D75" i="1"/>
  <c r="F74" i="1"/>
  <c r="E74" i="1"/>
  <c r="D74" i="1"/>
  <c r="F69" i="1"/>
  <c r="E69" i="1"/>
  <c r="D69" i="1"/>
  <c r="D68" i="1"/>
  <c r="F63" i="1"/>
  <c r="E63" i="1"/>
  <c r="D63" i="1"/>
  <c r="F60" i="1"/>
  <c r="E60" i="1"/>
  <c r="D60" i="1"/>
  <c r="F59" i="1"/>
  <c r="E59" i="1"/>
  <c r="D59" i="1"/>
  <c r="F57" i="1"/>
  <c r="E57" i="1"/>
  <c r="D57" i="1"/>
  <c r="F56" i="1"/>
  <c r="E56" i="1"/>
  <c r="D56" i="1"/>
  <c r="F53" i="1"/>
  <c r="E53" i="1"/>
  <c r="D53" i="1"/>
  <c r="D50" i="1"/>
  <c r="F46" i="1"/>
  <c r="E46" i="1"/>
  <c r="D46" i="1"/>
  <c r="F45" i="1"/>
  <c r="E45" i="1"/>
  <c r="D45" i="1"/>
  <c r="F44" i="1"/>
  <c r="E44" i="1"/>
  <c r="D44" i="1"/>
  <c r="F39" i="1"/>
  <c r="E39" i="1"/>
  <c r="D39" i="1"/>
  <c r="F35" i="1"/>
  <c r="E35" i="1"/>
  <c r="D35" i="1"/>
  <c r="F31" i="1"/>
  <c r="E31" i="1"/>
  <c r="D31" i="1"/>
  <c r="F29" i="1"/>
  <c r="E29" i="1"/>
  <c r="D29" i="1"/>
  <c r="D28" i="1"/>
  <c r="D26" i="1"/>
  <c r="D19" i="1"/>
  <c r="F18" i="1"/>
  <c r="E18" i="1"/>
  <c r="D18" i="1"/>
  <c r="F17" i="1"/>
  <c r="E17" i="1"/>
  <c r="D17" i="1"/>
  <c r="F5" i="1"/>
  <c r="E5" i="1"/>
  <c r="D5" i="1"/>
</calcChain>
</file>

<file path=xl/sharedStrings.xml><?xml version="1.0" encoding="utf-8"?>
<sst xmlns="http://schemas.openxmlformats.org/spreadsheetml/2006/main" count="222" uniqueCount="162">
  <si>
    <t>National Apartment Association Current Status by Region and Affiliate - 2019</t>
  </si>
  <si>
    <t/>
  </si>
  <si>
    <t>Region 01</t>
  </si>
  <si>
    <t>Apartment &amp; Office Building Association (AOBA)</t>
  </si>
  <si>
    <t>Delaware Apartment Association</t>
  </si>
  <si>
    <t>Maryland Multi-Housing Association Inc.</t>
  </si>
  <si>
    <t>Pennsylvania Apartment Association - Central</t>
  </si>
  <si>
    <t>Pennsylvania Apartment Association - East</t>
  </si>
  <si>
    <t>Pennsylvania Apartment Association - West</t>
  </si>
  <si>
    <t>Virginia Apartment &amp; Management Association</t>
  </si>
  <si>
    <t>West Virginia Apartment Association</t>
  </si>
  <si>
    <t>Region 02</t>
  </si>
  <si>
    <t>Apartment Association of New Hampshire</t>
  </si>
  <si>
    <t>Connecticut Apartment Association</t>
  </si>
  <si>
    <t>Maine Apartment Association</t>
  </si>
  <si>
    <t>New Jersey Apartment Association</t>
  </si>
  <si>
    <t>New York Capital Region Apartment Association</t>
  </si>
  <si>
    <t>Rental Housing Assn of The Greater Boston Real Estate Board</t>
  </si>
  <si>
    <t>Rhode Island Apartment Association</t>
  </si>
  <si>
    <t>The Associated Builders and Owners of NY (ABO)</t>
  </si>
  <si>
    <t>Region 03</t>
  </si>
  <si>
    <t>Apartment Owners &amp; Managers Association of Wisconsin</t>
  </si>
  <si>
    <t>Central Wisconsin Apartment Association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</si>
  <si>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</si>
  <si>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</si>
  <si>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</si>
  <si>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</si>
  <si>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</si>
  <si>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</si>
  <si>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</si>
  <si>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</si>
  <si>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</si>
  <si>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</si>
  <si>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</si>
  <si>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</si>
  <si>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</si>
  <si>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</si>
  <si>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</si>
  <si>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</si>
  <si>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</si>
  <si>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</si>
  <si>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</si>
  <si>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</si>
  <si>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</si>
  <si>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</si>
  <si>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Cumberland County Apartment Association</t>
  </si>
  <si>
    <t>Greater Charlotte Apartment Association</t>
  </si>
  <si>
    <t xml:space="preserve">Greater Fayetteville Apartment Association </t>
  </si>
  <si>
    <t>Greater Lexington Apartment Association</t>
  </si>
  <si>
    <t>Greater Nashville Apartment Association</t>
  </si>
  <si>
    <t>Greater Savannah Apartment Association</t>
  </si>
  <si>
    <t>Greenville Area Property Managers Association</t>
  </si>
  <si>
    <t>Louisville Apartment Association</t>
  </si>
  <si>
    <t>Lowcountry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</si>
  <si>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</si>
  <si>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</si>
  <si>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</si>
  <si>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</si>
  <si>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</si>
  <si>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</si>
  <si>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</si>
  <si>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</si>
  <si>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</si>
  <si>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</si>
  <si>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</si>
  <si>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</si>
  <si>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</si>
  <si>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</si>
  <si>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</si>
  <si>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</si>
  <si>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</si>
  <si>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Saint Louis Apartment Association</t>
  </si>
  <si>
    <t>Tulsa Apartment Association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</si>
  <si>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</si>
  <si>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</si>
  <si>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</si>
  <si>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</si>
  <si>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</si>
  <si>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</si>
  <si>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</si>
  <si>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Arkansas Apartment Association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</si>
  <si>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</si>
  <si>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</si>
  <si>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</si>
  <si>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</si>
  <si>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</si>
  <si>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</si>
  <si>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</si>
  <si>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</si>
  <si>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</si>
  <si>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</si>
  <si>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</si>
  <si>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</si>
  <si>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Northwest Arkansas Apartment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</si>
  <si>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</si>
  <si>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</si>
  <si>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</si>
  <si>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</si>
  <si>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</si>
  <si>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Texarkana Apartment Association</t>
  </si>
  <si>
    <t>Tyler Apartment Association</t>
  </si>
  <si>
    <t>Victoria Apartment Association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</si>
  <si>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</si>
  <si>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</si>
  <si>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</si>
  <si>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</si>
  <si>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</si>
  <si>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</si>
  <si>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</si>
  <si>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</si>
  <si>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</si>
  <si>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</si>
  <si>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</si>
  <si>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</si>
  <si>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</si>
  <si>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</si>
  <si>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</si>
  <si>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</si>
  <si>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</si>
  <si>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</si>
  <si>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</si>
  <si>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</si>
  <si>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</si>
  <si>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Bay County Multi-Housing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</si>
  <si>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</si>
  <si>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</si>
  <si>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</si>
  <si>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</si>
  <si>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</si>
  <si>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</si>
  <si>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</si>
  <si>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</si>
  <si>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</si>
  <si>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</si>
  <si>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</si>
  <si>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</si>
  <si>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</si>
  <si>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</si>
  <si>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</si>
  <si>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</si>
  <si>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Tri-City Apartment Association (FL)</t>
  </si>
  <si>
    <t>Region 10</t>
  </si>
  <si>
    <t>Apartment Association of Greater Los Angeles</t>
  </si>
  <si>
    <t>Apartment Association of Orange County</t>
  </si>
  <si>
    <t>Apartment Association, California Southern Cities</t>
  </si>
  <si>
    <t>Berkeley Property Owners Association</t>
  </si>
  <si>
    <t>California Rental Housing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</si>
  <si>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</si>
  <si>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</si>
  <si>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</si>
  <si>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</si>
  <si>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</si>
  <si>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</si>
  <si>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2019
PAC Fair Share Contributions</t>
  </si>
  <si>
    <t>75% Affiliate     (2019 Affiliate Share Available for Use)</t>
  </si>
  <si>
    <t>25% NAA Use</t>
  </si>
  <si>
    <t>2018 Affiliate Share Available for Use as of 7/23/19</t>
  </si>
  <si>
    <t>PAC Fair Share Goal</t>
  </si>
  <si>
    <t>%PAC Fair Share</t>
  </si>
  <si>
    <t>75% - 99% NAAPAC Goal</t>
  </si>
  <si>
    <t>50%  - 75% to NAAPAC Goal</t>
  </si>
  <si>
    <t>100% or more NAAPAC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</si>
</sst>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&quot;$&quot;#,##0.00;\(&quot;$&quot;#,##0.00\)"/>
    <numFmt numFmtId="165" formatCode="[$-10409]#,##0%"/>
    <numFmt numFmtId="166" formatCode="&quot;$&quot;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FF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1" fillId="2" borderId="0" xfId="0" applyFont="1" applyFill="1" applyBorder="1"/>
    <xf numFmtId="0" fontId="2" fillId="2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horizontal="center" vertical="top" wrapText="1" readingOrder="1"/>
    </xf>
    <xf numFmtId="165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4" fillId="2" borderId="0" xfId="0" applyNumberFormat="1" applyFont="1" applyFill="1" applyBorder="1" applyAlignment="1">
      <alignment vertical="top" wrapText="1" readingOrder="1"/>
    </xf>
    <xf numFmtId="164" fontId="4" fillId="2" borderId="0" xfId="0" applyNumberFormat="1" applyFont="1" applyFill="1" applyBorder="1" applyAlignment="1">
      <alignment horizontal="center" vertical="top" wrapText="1" readingOrder="1"/>
    </xf>
    <xf numFmtId="165" fontId="4" fillId="2" borderId="0" xfId="0" applyNumberFormat="1" applyFont="1" applyFill="1" applyBorder="1" applyAlignment="1">
      <alignment horizontal="center" vertical="top" wrapText="1" readingOrder="1"/>
    </xf>
    <xf numFmtId="0" fontId="5" fillId="2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6" fontId="3" fillId="0" borderId="1" xfId="0" applyNumberFormat="1" applyFont="1" applyFill="1" applyBorder="1" applyAlignment="1">
      <alignment horizontal="center" vertical="top" wrapText="1" readingOrder="1"/>
    </xf>
    <xf numFmtId="166" fontId="4" fillId="0" borderId="0" xfId="0" applyNumberFormat="1" applyFont="1" applyFill="1" applyBorder="1" applyAlignment="1">
      <alignment horizontal="center" vertical="top" wrapText="1" readingOrder="1"/>
    </xf>
    <xf numFmtId="0" fontId="4" fillId="3" borderId="0" xfId="0" applyNumberFormat="1" applyFont="1" applyFill="1" applyBorder="1" applyAlignment="1">
      <alignment vertical="top" wrapText="1" readingOrder="1"/>
    </xf>
    <xf numFmtId="164" fontId="4" fillId="3" borderId="0" xfId="0" applyNumberFormat="1" applyFont="1" applyFill="1" applyBorder="1" applyAlignment="1">
      <alignment horizontal="center" vertical="top" wrapText="1" readingOrder="1"/>
    </xf>
    <xf numFmtId="165" fontId="4" fillId="3" borderId="0" xfId="0" applyNumberFormat="1" applyFont="1" applyFill="1" applyBorder="1" applyAlignment="1">
      <alignment horizontal="center" vertical="top" wrapText="1" readingOrder="1"/>
    </xf>
    <xf numFmtId="0" fontId="5" fillId="3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4" fillId="4" borderId="0" xfId="0" applyNumberFormat="1" applyFont="1" applyFill="1" applyBorder="1" applyAlignment="1">
      <alignment vertical="top" wrapText="1" readingOrder="1"/>
    </xf>
    <xf numFmtId="164" fontId="4" fillId="4" borderId="0" xfId="0" applyNumberFormat="1" applyFont="1" applyFill="1" applyBorder="1" applyAlignment="1">
      <alignment horizontal="center" vertical="top" wrapText="1" readingOrder="1"/>
    </xf>
    <xf numFmtId="165" fontId="4" fillId="4" borderId="0" xfId="0" applyNumberFormat="1" applyFont="1" applyFill="1" applyBorder="1" applyAlignment="1">
      <alignment horizontal="center" vertical="top" wrapText="1" readingOrder="1"/>
    </xf>
    <xf numFmtId="0" fontId="5" fillId="4" borderId="0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4" fillId="5" borderId="0" xfId="0" applyNumberFormat="1" applyFont="1" applyFill="1" applyBorder="1" applyAlignment="1">
      <alignment vertical="top" wrapText="1" readingOrder="1"/>
    </xf>
    <xf numFmtId="164" fontId="4" fillId="5" borderId="0" xfId="0" applyNumberFormat="1" applyFont="1" applyFill="1" applyBorder="1" applyAlignment="1">
      <alignment horizontal="center" vertical="top" wrapText="1" readingOrder="1"/>
    </xf>
    <xf numFmtId="165" fontId="4" fillId="5" borderId="0" xfId="0" applyNumberFormat="1" applyFont="1" applyFill="1" applyBorder="1" applyAlignment="1">
      <alignment horizontal="center" vertical="top" wrapText="1" readingOrder="1"/>
    </xf>
    <xf numFmtId="0" fontId="5" fillId="5" borderId="0" xfId="0" applyFont="1" applyFill="1" applyBorder="1"/>
    <xf numFmtId="0" fontId="1" fillId="5" borderId="0" xfId="0" applyFont="1" applyFill="1" applyBorder="1"/>
    <xf numFmtId="164" fontId="3" fillId="0" borderId="0" xfId="0" applyNumberFormat="1" applyFont="1" applyFill="1" applyBorder="1" applyAlignment="1">
      <alignment horizontal="left" vertical="top" wrapText="1" readingOrder="1"/>
    </xf>
    <xf numFmtId="165" fontId="3" fillId="0" borderId="0" xfId="0" applyNumberFormat="1" applyFont="1" applyFill="1" applyBorder="1" applyAlignment="1">
      <alignment horizontal="left" vertical="top" wrapText="1" readingOrder="1"/>
    </xf>
    <xf numFmtId="0" fontId="4" fillId="4" borderId="0" xfId="0" applyFont="1" applyFill="1" applyBorder="1" applyAlignment="1">
      <alignment horizontal="left"/>
    </xf>
    <xf numFmtId="0" fontId="4" fillId="5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/>
    </xf>
    <xf numFmtId="0" fontId="4" fillId="2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6"/>
  <sheetViews>
    <sheetView showGridLines="0" tabSelected="1" zoomScaleNormal="100" workbookViewId="0">
      <pane ySplit="2" topLeftCell="A66" activePane="bottomLeft" state="frozen"/>
      <selection pane="bottomLeft" activeCell="L77" sqref="L77"/>
    </sheetView>
  </sheetViews>
  <sheetFormatPr defaultRowHeight="15"/>
  <cols>
    <col min="1" max="1" width="44.140625" style="8" customWidth="1"/>
    <col min="2" max="2" width="12" style="16" customWidth="1"/>
    <col min="3" max="4" width="10.140625" style="16" customWidth="1"/>
    <col min="5" max="5" width="13.140625" style="16" customWidth="1"/>
    <col min="6" max="6" width="10.28515625" style="16" customWidth="1"/>
    <col min="7" max="7" width="13.140625" style="16" customWidth="1"/>
    <col min="8" max="8" width="0" hidden="1" customWidth="1"/>
  </cols>
  <sheetData>
    <row r="1" spans="1:11" ht="18" customHeight="1">
      <c r="A1" s="46" t="s">
        <v>0</v>
      </c>
      <c r="B1" s="47"/>
      <c r="C1" s="47"/>
      <c r="D1" s="47"/>
      <c r="E1" s="47"/>
      <c r="F1" s="47"/>
      <c r="G1" s="47"/>
      <c r="H1" s="8"/>
      <c r="I1" s="8"/>
      <c r="J1" s="8"/>
      <c r="K1" s="8"/>
    </row>
    <row r="2" spans="1:11" ht="45">
      <c r="A2" s="2" t="s">
        <v>1</v>
      </c>
      <c r="B2" s="2" t="s">
        <v>153</v>
      </c>
      <c r="C2" s="2" t="s">
        <v>157</v>
      </c>
      <c r="D2" s="2" t="s">
        <v>158</v>
      </c>
      <c r="E2" s="2" t="s">
        <v>154</v>
      </c>
      <c r="F2" s="2" t="s">
        <v>155</v>
      </c>
      <c r="G2" s="20" t="s">
        <v>156</v>
      </c>
      <c r="H2" s="8"/>
      <c r="I2" s="8"/>
      <c r="J2" s="8"/>
      <c r="K2" s="8"/>
    </row>
    <row r="3" spans="1:11">
      <c r="A3" s="19" t="s">
        <v>2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8"/>
      <c r="I3" s="8"/>
      <c r="J3" s="8"/>
      <c r="K3" s="8"/>
    </row>
    <row r="4" spans="1:11">
      <c r="A4" s="5" t="s">
        <v>3</v>
      </c>
      <c r="B4" s="6">
        <v>1175</v>
      </c>
      <c r="C4" s="6">
        <v>15000</v>
      </c>
      <c r="D4" s="7">
        <v>0.08</v>
      </c>
      <c r="E4" s="6">
        <v>0</v>
      </c>
      <c r="F4" s="6">
        <v>0</v>
      </c>
      <c r="G4" s="6">
        <v>0</v>
      </c>
      <c r="H4" s="8"/>
      <c r="I4" s="8"/>
      <c r="J4" s="8"/>
      <c r="K4" s="8"/>
    </row>
    <row r="5" spans="1:11" s="3" customFormat="1">
      <c r="A5" s="9" t="s">
        <v>4</v>
      </c>
      <c r="B5" s="10">
        <v>5000</v>
      </c>
      <c r="C5" s="10">
        <v>1536.05</v>
      </c>
      <c r="D5" s="11">
        <f>SUM(B5/C5)</f>
        <v>3.2551023729696298</v>
      </c>
      <c r="E5" s="10">
        <f>SUM(B5-C5)*0.75</f>
        <v>2597.9624999999996</v>
      </c>
      <c r="F5" s="10">
        <f>SUM(B5-C5)*0.25</f>
        <v>865.98749999999995</v>
      </c>
      <c r="G5" s="10">
        <v>3010.06</v>
      </c>
      <c r="H5" s="12"/>
      <c r="I5" s="12"/>
      <c r="J5" s="12"/>
      <c r="K5" s="12"/>
    </row>
    <row r="6" spans="1:11">
      <c r="A6" s="5" t="s">
        <v>5</v>
      </c>
      <c r="B6" s="6">
        <v>25</v>
      </c>
      <c r="C6" s="6">
        <v>10565.45</v>
      </c>
      <c r="D6" s="7">
        <v>0</v>
      </c>
      <c r="E6" s="6">
        <v>0</v>
      </c>
      <c r="F6" s="6">
        <v>0</v>
      </c>
      <c r="G6" s="6">
        <v>0</v>
      </c>
      <c r="H6" s="8"/>
      <c r="I6" s="8"/>
      <c r="J6" s="8"/>
      <c r="K6" s="8"/>
    </row>
    <row r="7" spans="1:11" s="26" customFormat="1">
      <c r="A7" s="22" t="s">
        <v>6</v>
      </c>
      <c r="B7" s="23">
        <v>2000</v>
      </c>
      <c r="C7" s="23">
        <v>3726.1</v>
      </c>
      <c r="D7" s="24">
        <v>0.54</v>
      </c>
      <c r="E7" s="23">
        <v>0</v>
      </c>
      <c r="F7" s="23">
        <v>0</v>
      </c>
      <c r="G7" s="23">
        <v>1141.54</v>
      </c>
      <c r="H7" s="25"/>
      <c r="I7" s="25"/>
      <c r="J7" s="25"/>
      <c r="K7" s="25"/>
    </row>
    <row r="8" spans="1:11" s="26" customFormat="1">
      <c r="A8" s="22" t="s">
        <v>7</v>
      </c>
      <c r="B8" s="23">
        <v>5850</v>
      </c>
      <c r="C8" s="23">
        <v>8319</v>
      </c>
      <c r="D8" s="24">
        <v>0.7</v>
      </c>
      <c r="E8" s="23">
        <v>0</v>
      </c>
      <c r="F8" s="23">
        <v>0</v>
      </c>
      <c r="G8" s="23">
        <v>27821.57</v>
      </c>
      <c r="H8" s="25"/>
      <c r="I8" s="25"/>
      <c r="J8" s="25"/>
      <c r="K8" s="25"/>
    </row>
    <row r="9" spans="1:11">
      <c r="A9" s="5" t="s">
        <v>8</v>
      </c>
      <c r="B9" s="6">
        <v>425</v>
      </c>
      <c r="C9" s="6">
        <v>1864.75</v>
      </c>
      <c r="D9" s="7">
        <v>0.23</v>
      </c>
      <c r="E9" s="6">
        <v>0</v>
      </c>
      <c r="F9" s="6">
        <v>0</v>
      </c>
      <c r="G9" s="6">
        <v>0</v>
      </c>
      <c r="H9" s="8"/>
      <c r="I9" s="8"/>
      <c r="J9" s="8"/>
      <c r="K9" s="8"/>
    </row>
    <row r="10" spans="1:11" s="26" customFormat="1">
      <c r="A10" s="22" t="s">
        <v>9</v>
      </c>
      <c r="B10" s="23">
        <v>8800</v>
      </c>
      <c r="C10" s="23">
        <v>12408</v>
      </c>
      <c r="D10" s="24">
        <v>0.71</v>
      </c>
      <c r="E10" s="23">
        <v>0</v>
      </c>
      <c r="F10" s="23">
        <v>0</v>
      </c>
      <c r="G10" s="23">
        <v>1082.33</v>
      </c>
      <c r="H10" s="25"/>
      <c r="I10" s="25"/>
      <c r="J10" s="25"/>
      <c r="K10" s="25"/>
    </row>
    <row r="11" spans="1:11">
      <c r="A11" s="5" t="s">
        <v>10</v>
      </c>
      <c r="B11" s="14"/>
      <c r="C11" s="6">
        <v>750</v>
      </c>
      <c r="D11" s="14"/>
      <c r="E11" s="14"/>
      <c r="F11" s="14"/>
      <c r="G11" s="14"/>
      <c r="H11" s="8"/>
      <c r="I11" s="8"/>
      <c r="J11" s="8"/>
      <c r="K11" s="8"/>
    </row>
    <row r="12" spans="1:11">
      <c r="A12" s="5"/>
      <c r="B12" s="14"/>
      <c r="C12" s="6"/>
      <c r="D12" s="14"/>
      <c r="E12" s="14"/>
      <c r="F12" s="14"/>
      <c r="G12" s="14"/>
      <c r="H12" s="8"/>
      <c r="I12" s="8"/>
      <c r="J12" s="8"/>
      <c r="K12" s="8"/>
    </row>
    <row r="13" spans="1:11">
      <c r="A13" s="19" t="s">
        <v>11</v>
      </c>
      <c r="B13" s="13" t="s">
        <v>1</v>
      </c>
      <c r="C13" s="13" t="s">
        <v>1</v>
      </c>
      <c r="D13" s="13" t="s">
        <v>1</v>
      </c>
      <c r="E13" s="13" t="s">
        <v>1</v>
      </c>
      <c r="F13" s="13" t="s">
        <v>1</v>
      </c>
      <c r="G13" s="13" t="s">
        <v>1</v>
      </c>
      <c r="H13" s="8"/>
      <c r="I13" s="8"/>
      <c r="J13" s="8"/>
      <c r="K13" s="8"/>
    </row>
    <row r="14" spans="1:11">
      <c r="A14" s="5" t="s">
        <v>12</v>
      </c>
      <c r="B14" s="14"/>
      <c r="C14" s="6">
        <v>663.3</v>
      </c>
      <c r="D14" s="14"/>
      <c r="E14" s="14"/>
      <c r="F14" s="14"/>
      <c r="G14" s="14"/>
      <c r="H14" s="8"/>
      <c r="I14" s="8"/>
      <c r="J14" s="8"/>
      <c r="K14" s="8"/>
    </row>
    <row r="15" spans="1:11">
      <c r="A15" s="5" t="s">
        <v>13</v>
      </c>
      <c r="B15" s="6">
        <v>325</v>
      </c>
      <c r="C15" s="6">
        <v>3208.2</v>
      </c>
      <c r="D15" s="7">
        <v>0.1</v>
      </c>
      <c r="E15" s="6">
        <v>0</v>
      </c>
      <c r="F15" s="6">
        <v>0</v>
      </c>
      <c r="G15" s="6">
        <v>0</v>
      </c>
      <c r="H15" s="8"/>
      <c r="I15" s="8"/>
      <c r="J15" s="8"/>
      <c r="K15" s="8"/>
    </row>
    <row r="16" spans="1:11">
      <c r="A16" s="5" t="s">
        <v>14</v>
      </c>
      <c r="B16" s="14"/>
      <c r="C16" s="6">
        <v>750</v>
      </c>
      <c r="D16" s="14"/>
      <c r="E16" s="14"/>
      <c r="F16" s="14"/>
      <c r="G16" s="14"/>
      <c r="H16" s="8"/>
      <c r="I16" s="8"/>
      <c r="J16" s="8"/>
      <c r="K16" s="8"/>
    </row>
    <row r="17" spans="1:11" s="3" customFormat="1">
      <c r="A17" s="9" t="s">
        <v>15</v>
      </c>
      <c r="B17" s="10">
        <v>12600</v>
      </c>
      <c r="C17" s="10">
        <v>11608.9</v>
      </c>
      <c r="D17" s="11">
        <f>SUM(B17/C17)</f>
        <v>1.0853741525898233</v>
      </c>
      <c r="E17" s="10">
        <f>SUM(B17-C17)*0.75</f>
        <v>743.32500000000027</v>
      </c>
      <c r="F17" s="10">
        <f>SUM(B17-C17)*0.25</f>
        <v>247.77500000000009</v>
      </c>
      <c r="G17" s="10">
        <v>1400.29</v>
      </c>
      <c r="H17" s="12"/>
      <c r="I17" s="12"/>
      <c r="J17" s="12"/>
      <c r="K17" s="12"/>
    </row>
    <row r="18" spans="1:11" s="3" customFormat="1">
      <c r="A18" s="9" t="s">
        <v>16</v>
      </c>
      <c r="B18" s="10">
        <v>1300</v>
      </c>
      <c r="C18" s="10">
        <v>1064.95</v>
      </c>
      <c r="D18" s="11">
        <f>SUM(B18/C18)</f>
        <v>1.220714587539321</v>
      </c>
      <c r="E18" s="10">
        <f>SUM(B18-C18)*0.75</f>
        <v>176.28749999999997</v>
      </c>
      <c r="F18" s="10">
        <f>SUM(B18-C18)*0.25</f>
        <v>58.762499999999989</v>
      </c>
      <c r="G18" s="10">
        <v>0</v>
      </c>
      <c r="H18" s="12"/>
      <c r="I18" s="12"/>
      <c r="J18" s="12"/>
      <c r="K18" s="12"/>
    </row>
    <row r="19" spans="1:11" s="8" customFormat="1" ht="22.5">
      <c r="A19" s="5" t="s">
        <v>17</v>
      </c>
      <c r="B19" s="6">
        <v>4245</v>
      </c>
      <c r="C19" s="6">
        <v>8991.4</v>
      </c>
      <c r="D19" s="7">
        <f>SUM(B19/C19)</f>
        <v>0.47211780145472343</v>
      </c>
      <c r="E19" s="6">
        <v>0</v>
      </c>
      <c r="F19" s="6">
        <v>0</v>
      </c>
      <c r="G19" s="6">
        <v>0</v>
      </c>
    </row>
    <row r="20" spans="1:11">
      <c r="A20" s="5" t="s">
        <v>18</v>
      </c>
      <c r="B20" s="14"/>
      <c r="C20" s="6">
        <v>998.9</v>
      </c>
      <c r="D20" s="14"/>
      <c r="E20" s="14"/>
      <c r="F20" s="14"/>
      <c r="G20" s="14"/>
      <c r="H20" s="8"/>
      <c r="I20" s="8"/>
      <c r="J20" s="8"/>
      <c r="K20" s="8"/>
    </row>
    <row r="21" spans="1:11">
      <c r="A21" s="5" t="s">
        <v>19</v>
      </c>
      <c r="B21" s="14"/>
      <c r="C21" s="6">
        <v>3361.2</v>
      </c>
      <c r="D21" s="14"/>
      <c r="E21" s="14"/>
      <c r="F21" s="14"/>
      <c r="G21" s="14"/>
      <c r="H21" s="8"/>
      <c r="I21" s="8"/>
      <c r="J21" s="8"/>
      <c r="K21" s="8"/>
    </row>
    <row r="22" spans="1:11">
      <c r="A22" s="5"/>
      <c r="B22" s="14"/>
      <c r="C22" s="6"/>
      <c r="D22" s="14"/>
      <c r="E22" s="14"/>
      <c r="F22" s="14"/>
      <c r="G22" s="14"/>
      <c r="H22" s="8"/>
      <c r="I22" s="8"/>
      <c r="J22" s="8"/>
      <c r="K22" s="8"/>
    </row>
    <row r="23" spans="1:11">
      <c r="A23" s="19" t="s">
        <v>20</v>
      </c>
      <c r="B23" s="13" t="s">
        <v>1</v>
      </c>
      <c r="C23" s="13" t="s">
        <v>1</v>
      </c>
      <c r="D23" s="13" t="s">
        <v>1</v>
      </c>
      <c r="E23" s="13" t="s">
        <v>1</v>
      </c>
      <c r="F23" s="13" t="s">
        <v>1</v>
      </c>
      <c r="G23" s="13" t="s">
        <v>1</v>
      </c>
      <c r="H23" s="8"/>
      <c r="I23" s="8"/>
      <c r="J23" s="8"/>
      <c r="K23" s="8"/>
    </row>
    <row r="24" spans="1:11">
      <c r="A24" s="5" t="s">
        <v>21</v>
      </c>
      <c r="B24" s="6">
        <v>50</v>
      </c>
      <c r="C24" s="6">
        <v>3916.95</v>
      </c>
      <c r="D24" s="7">
        <v>0.01</v>
      </c>
      <c r="E24" s="6">
        <v>0</v>
      </c>
      <c r="F24" s="6">
        <v>0</v>
      </c>
      <c r="G24" s="6">
        <v>0</v>
      </c>
      <c r="H24" s="8"/>
      <c r="I24" s="8"/>
      <c r="J24" s="8"/>
      <c r="K24" s="8"/>
    </row>
    <row r="25" spans="1:11">
      <c r="A25" s="5" t="s">
        <v>22</v>
      </c>
      <c r="B25" s="14"/>
      <c r="C25" s="6">
        <v>750</v>
      </c>
      <c r="D25" s="14"/>
      <c r="E25" s="14"/>
      <c r="F25" s="14"/>
      <c r="G25" s="14"/>
      <c r="H25" s="8"/>
      <c r="I25" s="8"/>
      <c r="J25" s="8"/>
      <c r="K25" s="8"/>
    </row>
    <row r="26" spans="1:11" s="31" customFormat="1">
      <c r="A26" s="28" t="s">
        <v>23</v>
      </c>
      <c r="B26" s="29">
        <v>11475</v>
      </c>
      <c r="C26" s="29">
        <v>15000</v>
      </c>
      <c r="D26" s="30">
        <f>SUM(B26/C26)</f>
        <v>0.76500000000000001</v>
      </c>
      <c r="E26" s="29">
        <v>0</v>
      </c>
      <c r="F26" s="29">
        <v>0</v>
      </c>
      <c r="G26" s="29">
        <v>4026.71</v>
      </c>
    </row>
    <row r="27" spans="1:11">
      <c r="A27" s="5" t="s">
        <v>24</v>
      </c>
      <c r="B27" s="6">
        <v>800</v>
      </c>
      <c r="C27" s="6">
        <v>6805.2</v>
      </c>
      <c r="D27" s="7">
        <v>0.12</v>
      </c>
      <c r="E27" s="6">
        <v>0</v>
      </c>
      <c r="F27" s="6">
        <v>0</v>
      </c>
      <c r="G27" s="6">
        <v>0</v>
      </c>
      <c r="H27" s="8"/>
      <c r="I27" s="8"/>
      <c r="J27" s="8"/>
      <c r="K27" s="8"/>
    </row>
    <row r="28" spans="1:11" s="8" customFormat="1">
      <c r="A28" s="5" t="s">
        <v>25</v>
      </c>
      <c r="B28" s="6">
        <v>1162</v>
      </c>
      <c r="C28" s="6">
        <v>4296.1000000000004</v>
      </c>
      <c r="D28" s="7">
        <f>SUM(B28/C28)</f>
        <v>0.27047787528223272</v>
      </c>
      <c r="E28" s="6">
        <v>0</v>
      </c>
      <c r="F28" s="6">
        <v>0</v>
      </c>
      <c r="G28" s="6">
        <v>0</v>
      </c>
    </row>
    <row r="29" spans="1:11" s="12" customFormat="1">
      <c r="A29" s="9" t="s">
        <v>26</v>
      </c>
      <c r="B29" s="10">
        <v>7310</v>
      </c>
      <c r="C29" s="10">
        <v>5577.25</v>
      </c>
      <c r="D29" s="11">
        <f>SUM(B29/C29)</f>
        <v>1.3106817876193464</v>
      </c>
      <c r="E29" s="10">
        <f>SUM(B29-C29)*0.75</f>
        <v>1299.5625</v>
      </c>
      <c r="F29" s="10">
        <f>SUM(B29-C29)*0.25</f>
        <v>433.1875</v>
      </c>
      <c r="G29" s="10">
        <v>0</v>
      </c>
    </row>
    <row r="30" spans="1:11">
      <c r="A30" s="5" t="s">
        <v>27</v>
      </c>
      <c r="B30" s="6">
        <v>75</v>
      </c>
      <c r="C30" s="6">
        <v>2272.25</v>
      </c>
      <c r="D30" s="7">
        <v>0.03</v>
      </c>
      <c r="E30" s="6">
        <v>0</v>
      </c>
      <c r="F30" s="6">
        <v>0</v>
      </c>
      <c r="G30" s="6">
        <v>0</v>
      </c>
      <c r="H30" s="8"/>
      <c r="I30" s="8"/>
      <c r="J30" s="8"/>
      <c r="K30" s="8"/>
    </row>
    <row r="31" spans="1:11" s="3" customFormat="1">
      <c r="A31" s="9" t="s">
        <v>28</v>
      </c>
      <c r="B31" s="10">
        <v>44725</v>
      </c>
      <c r="C31" s="10">
        <v>15000</v>
      </c>
      <c r="D31" s="11">
        <f>SUM(B31/C31)</f>
        <v>2.9816666666666665</v>
      </c>
      <c r="E31" s="10">
        <f>SUM(B31-C31)*0.75</f>
        <v>22293.75</v>
      </c>
      <c r="F31" s="10">
        <f>SUM(B31-C31)*0.25</f>
        <v>7431.25</v>
      </c>
      <c r="G31" s="10">
        <v>19512.5</v>
      </c>
      <c r="H31" s="12"/>
      <c r="I31" s="12"/>
      <c r="J31" s="12"/>
      <c r="K31" s="12"/>
    </row>
    <row r="32" spans="1:11">
      <c r="A32" s="5" t="s">
        <v>29</v>
      </c>
      <c r="B32" s="6">
        <v>50</v>
      </c>
      <c r="C32" s="6">
        <v>7251.55</v>
      </c>
      <c r="D32" s="7">
        <v>0.01</v>
      </c>
      <c r="E32" s="6">
        <v>0</v>
      </c>
      <c r="F32" s="6">
        <v>0</v>
      </c>
      <c r="G32" s="6">
        <v>0</v>
      </c>
      <c r="H32" s="8"/>
      <c r="I32" s="8"/>
      <c r="J32" s="8"/>
      <c r="K32" s="8"/>
    </row>
    <row r="33" spans="1:11" s="26" customFormat="1">
      <c r="A33" s="22" t="s">
        <v>30</v>
      </c>
      <c r="B33" s="23">
        <v>975</v>
      </c>
      <c r="C33" s="23">
        <v>1669.1</v>
      </c>
      <c r="D33" s="24">
        <v>0.57999999999999996</v>
      </c>
      <c r="E33" s="23">
        <v>0</v>
      </c>
      <c r="F33" s="23">
        <v>0</v>
      </c>
      <c r="G33" s="23">
        <v>0</v>
      </c>
      <c r="H33" s="25"/>
      <c r="I33" s="25"/>
      <c r="J33" s="25"/>
      <c r="K33" s="25"/>
    </row>
    <row r="34" spans="1:11" s="26" customFormat="1">
      <c r="A34" s="22" t="s">
        <v>31</v>
      </c>
      <c r="B34" s="23">
        <v>2250</v>
      </c>
      <c r="C34" s="23">
        <v>3884.95</v>
      </c>
      <c r="D34" s="24">
        <v>0.57999999999999996</v>
      </c>
      <c r="E34" s="23">
        <v>0</v>
      </c>
      <c r="F34" s="23">
        <v>0</v>
      </c>
      <c r="G34" s="23">
        <v>0</v>
      </c>
      <c r="H34" s="25"/>
      <c r="I34" s="25"/>
      <c r="J34" s="25"/>
      <c r="K34" s="25"/>
    </row>
    <row r="35" spans="1:11" s="3" customFormat="1">
      <c r="A35" s="9" t="s">
        <v>32</v>
      </c>
      <c r="B35" s="10">
        <v>2675</v>
      </c>
      <c r="C35" s="10">
        <v>1671.6</v>
      </c>
      <c r="D35" s="11">
        <f>SUM(B35/C35)</f>
        <v>1.600263220866236</v>
      </c>
      <c r="E35" s="10">
        <f>SUM(B35-C35)*0.75</f>
        <v>752.55000000000007</v>
      </c>
      <c r="F35" s="10">
        <f>SUM(B35-C35)*0.25</f>
        <v>250.85000000000002</v>
      </c>
      <c r="G35" s="10">
        <v>0</v>
      </c>
      <c r="H35" s="12"/>
      <c r="I35" s="12"/>
      <c r="J35" s="12"/>
      <c r="K35" s="12"/>
    </row>
    <row r="36" spans="1:11">
      <c r="A36" s="5"/>
      <c r="B36" s="6"/>
      <c r="C36" s="6"/>
      <c r="D36" s="7"/>
      <c r="E36" s="6"/>
      <c r="F36" s="6"/>
      <c r="G36" s="6"/>
      <c r="H36" s="8"/>
      <c r="I36" s="8"/>
      <c r="J36" s="8"/>
      <c r="K36" s="8"/>
    </row>
    <row r="37" spans="1:11">
      <c r="A37" s="19" t="s">
        <v>33</v>
      </c>
      <c r="B37" s="13" t="s">
        <v>1</v>
      </c>
      <c r="C37" s="13" t="s">
        <v>1</v>
      </c>
      <c r="D37" s="13" t="s">
        <v>1</v>
      </c>
      <c r="E37" s="13" t="s">
        <v>1</v>
      </c>
      <c r="F37" s="13" t="s">
        <v>1</v>
      </c>
      <c r="G37" s="13" t="s">
        <v>1</v>
      </c>
      <c r="H37" s="8"/>
      <c r="I37" s="8"/>
      <c r="J37" s="8"/>
      <c r="K37" s="8"/>
    </row>
    <row r="38" spans="1:11">
      <c r="A38" s="5" t="s">
        <v>34</v>
      </c>
      <c r="B38" s="6">
        <v>50</v>
      </c>
      <c r="C38" s="6">
        <v>1115.25</v>
      </c>
      <c r="D38" s="7">
        <v>0.04</v>
      </c>
      <c r="E38" s="6">
        <v>0</v>
      </c>
      <c r="F38" s="6">
        <v>0</v>
      </c>
      <c r="G38" s="6">
        <v>0</v>
      </c>
      <c r="H38" s="8"/>
      <c r="I38" s="8"/>
      <c r="J38" s="8"/>
      <c r="K38" s="8"/>
    </row>
    <row r="39" spans="1:11" s="3" customFormat="1">
      <c r="A39" s="9" t="s">
        <v>35</v>
      </c>
      <c r="B39" s="10">
        <v>3275</v>
      </c>
      <c r="C39" s="10">
        <v>2274.4</v>
      </c>
      <c r="D39" s="11">
        <f>SUM(B39/C39)</f>
        <v>1.4399402040098488</v>
      </c>
      <c r="E39" s="10">
        <f>SUM(B39-C39)*0.75</f>
        <v>750.44999999999993</v>
      </c>
      <c r="F39" s="10">
        <f>SUM(B39-C39)*0.25</f>
        <v>250.14999999999998</v>
      </c>
      <c r="G39" s="10">
        <v>0</v>
      </c>
      <c r="H39" s="12"/>
      <c r="I39" s="12"/>
      <c r="J39" s="12"/>
      <c r="K39" s="12"/>
    </row>
    <row r="40" spans="1:11">
      <c r="A40" s="5" t="s">
        <v>36</v>
      </c>
      <c r="B40" s="14"/>
      <c r="C40" s="6">
        <v>1254.05</v>
      </c>
      <c r="D40" s="14"/>
      <c r="E40" s="14"/>
      <c r="F40" s="14"/>
      <c r="G40" s="14"/>
      <c r="H40" s="8"/>
      <c r="I40" s="8"/>
      <c r="J40" s="8"/>
      <c r="K40" s="8"/>
    </row>
    <row r="41" spans="1:11">
      <c r="A41" s="5" t="s">
        <v>37</v>
      </c>
      <c r="B41" s="6">
        <v>1085</v>
      </c>
      <c r="C41" s="6">
        <v>3478.75</v>
      </c>
      <c r="D41" s="7">
        <v>0.31</v>
      </c>
      <c r="E41" s="6">
        <v>0</v>
      </c>
      <c r="F41" s="6">
        <v>0</v>
      </c>
      <c r="G41" s="6">
        <v>1237.8</v>
      </c>
      <c r="H41" s="8"/>
      <c r="I41" s="8"/>
      <c r="J41" s="8"/>
      <c r="K41" s="8"/>
    </row>
    <row r="42" spans="1:11">
      <c r="A42" s="5" t="s">
        <v>38</v>
      </c>
      <c r="B42" s="14"/>
      <c r="C42" s="6">
        <v>867.55</v>
      </c>
      <c r="D42" s="14"/>
      <c r="E42" s="14"/>
      <c r="F42" s="14"/>
      <c r="G42" s="14"/>
      <c r="H42" s="8"/>
      <c r="I42" s="8"/>
      <c r="J42" s="8"/>
      <c r="K42" s="8"/>
    </row>
    <row r="43" spans="1:11">
      <c r="A43" s="5" t="s">
        <v>39</v>
      </c>
      <c r="B43" s="14"/>
      <c r="C43" s="6">
        <v>750</v>
      </c>
      <c r="D43" s="14"/>
      <c r="E43" s="14"/>
      <c r="F43" s="14"/>
      <c r="G43" s="14"/>
      <c r="H43" s="8"/>
      <c r="I43" s="8"/>
      <c r="J43" s="8"/>
      <c r="K43" s="8"/>
    </row>
    <row r="44" spans="1:11" s="4" customFormat="1">
      <c r="A44" s="9" t="s">
        <v>40</v>
      </c>
      <c r="B44" s="10">
        <v>15805</v>
      </c>
      <c r="C44" s="10">
        <v>15000</v>
      </c>
      <c r="D44" s="11">
        <f>SUM(B44/C44)</f>
        <v>1.0536666666666668</v>
      </c>
      <c r="E44" s="10">
        <f>SUM(B44-C44)*0.75</f>
        <v>603.75</v>
      </c>
      <c r="F44" s="10">
        <f>SUM(B44-C44)*0.25</f>
        <v>201.25</v>
      </c>
      <c r="G44" s="10">
        <v>13942.5</v>
      </c>
      <c r="H44" s="12"/>
      <c r="I44" s="12"/>
      <c r="J44" s="12"/>
      <c r="K44" s="12"/>
    </row>
    <row r="45" spans="1:11" s="4" customFormat="1">
      <c r="A45" s="9" t="s">
        <v>41</v>
      </c>
      <c r="B45" s="10">
        <v>6137</v>
      </c>
      <c r="C45" s="10">
        <v>3080.45</v>
      </c>
      <c r="D45" s="11">
        <f>SUM(B45/C45)</f>
        <v>1.9922413933029266</v>
      </c>
      <c r="E45" s="10">
        <f>SUM(B45-C45)*0.75</f>
        <v>2292.4125000000004</v>
      </c>
      <c r="F45" s="10">
        <f>SUM(B45-C45)*0.25</f>
        <v>764.13750000000005</v>
      </c>
      <c r="G45" s="10">
        <v>3025.01</v>
      </c>
      <c r="H45" s="12"/>
      <c r="I45" s="12"/>
      <c r="J45" s="12"/>
      <c r="K45" s="12"/>
    </row>
    <row r="46" spans="1:11" s="3" customFormat="1">
      <c r="A46" s="9" t="s">
        <v>42</v>
      </c>
      <c r="B46" s="10">
        <v>1250</v>
      </c>
      <c r="C46" s="10">
        <v>1214.5999999999999</v>
      </c>
      <c r="D46" s="11">
        <f>SUM(B46/C46)</f>
        <v>1.0291453976617817</v>
      </c>
      <c r="E46" s="10">
        <f>SUM(B46-C46)*0.75</f>
        <v>26.550000000000068</v>
      </c>
      <c r="F46" s="10">
        <f>SUM(B46-C46)*0.25</f>
        <v>8.8500000000000227</v>
      </c>
      <c r="G46" s="10">
        <v>0</v>
      </c>
      <c r="H46" s="12"/>
      <c r="I46" s="12"/>
      <c r="J46" s="12"/>
      <c r="K46" s="12"/>
    </row>
    <row r="47" spans="1:11">
      <c r="A47" s="5" t="s">
        <v>43</v>
      </c>
      <c r="B47" s="6">
        <v>450</v>
      </c>
      <c r="C47" s="6">
        <v>1948.2</v>
      </c>
      <c r="D47" s="7">
        <v>0.23</v>
      </c>
      <c r="E47" s="6">
        <v>0</v>
      </c>
      <c r="F47" s="6">
        <v>0</v>
      </c>
      <c r="G47" s="6">
        <v>0</v>
      </c>
      <c r="H47" s="8"/>
      <c r="I47" s="8"/>
      <c r="J47" s="8"/>
      <c r="K47" s="8"/>
    </row>
    <row r="48" spans="1:11">
      <c r="A48" s="5" t="s">
        <v>44</v>
      </c>
      <c r="B48" s="14"/>
      <c r="C48" s="6">
        <v>1207.3</v>
      </c>
      <c r="D48" s="14"/>
      <c r="E48" s="14"/>
      <c r="F48" s="14"/>
      <c r="G48" s="14"/>
      <c r="H48" s="8"/>
      <c r="I48" s="8"/>
      <c r="J48" s="8"/>
      <c r="K48" s="8"/>
    </row>
    <row r="49" spans="1:11">
      <c r="A49" s="5" t="s">
        <v>45</v>
      </c>
      <c r="B49" s="14"/>
      <c r="C49" s="6">
        <v>0</v>
      </c>
      <c r="D49" s="14"/>
      <c r="E49" s="14"/>
      <c r="F49" s="14"/>
      <c r="G49" s="14"/>
      <c r="H49" s="8"/>
      <c r="I49" s="8"/>
      <c r="J49" s="8"/>
      <c r="K49" s="8"/>
    </row>
    <row r="50" spans="1:11" s="27" customFormat="1">
      <c r="A50" s="22" t="s">
        <v>46</v>
      </c>
      <c r="B50" s="23">
        <v>6987</v>
      </c>
      <c r="C50" s="23">
        <v>9917.9</v>
      </c>
      <c r="D50" s="24">
        <f>SUM(B50/C50)</f>
        <v>0.70448381209731903</v>
      </c>
      <c r="E50" s="23">
        <v>0</v>
      </c>
      <c r="F50" s="23">
        <v>0</v>
      </c>
      <c r="G50" s="23">
        <v>0</v>
      </c>
      <c r="H50" s="25"/>
      <c r="I50" s="25"/>
      <c r="J50" s="25"/>
      <c r="K50" s="25"/>
    </row>
    <row r="51" spans="1:11">
      <c r="A51" s="5" t="s">
        <v>47</v>
      </c>
      <c r="B51" s="14"/>
      <c r="C51" s="6">
        <v>1376.45</v>
      </c>
      <c r="D51" s="14"/>
      <c r="E51" s="14"/>
      <c r="F51" s="14"/>
      <c r="G51" s="14"/>
      <c r="H51" s="8"/>
      <c r="I51" s="8"/>
      <c r="J51" s="8"/>
      <c r="K51" s="8"/>
    </row>
    <row r="52" spans="1:11" s="32" customFormat="1">
      <c r="A52" s="28" t="s">
        <v>48</v>
      </c>
      <c r="B52" s="29">
        <v>1400</v>
      </c>
      <c r="C52" s="29">
        <v>1805.6</v>
      </c>
      <c r="D52" s="30">
        <v>0.78</v>
      </c>
      <c r="E52" s="29">
        <v>0</v>
      </c>
      <c r="F52" s="29">
        <v>0</v>
      </c>
      <c r="G52" s="29">
        <v>0</v>
      </c>
      <c r="H52" s="31"/>
      <c r="I52" s="31"/>
      <c r="J52" s="31"/>
      <c r="K52" s="31"/>
    </row>
    <row r="53" spans="1:11" s="4" customFormat="1">
      <c r="A53" s="9" t="s">
        <v>49</v>
      </c>
      <c r="B53" s="10">
        <v>10489</v>
      </c>
      <c r="C53" s="10">
        <v>8007.45</v>
      </c>
      <c r="D53" s="11">
        <f>SUM(B53/C53)</f>
        <v>1.3099051508282913</v>
      </c>
      <c r="E53" s="10">
        <f>SUM(B53-C53)*0.75</f>
        <v>1861.1625000000001</v>
      </c>
      <c r="F53" s="10">
        <f>SUM(B53-C53)*0.25</f>
        <v>620.38750000000005</v>
      </c>
      <c r="G53" s="10">
        <v>0</v>
      </c>
      <c r="H53" s="12"/>
      <c r="I53" s="12"/>
      <c r="J53" s="12"/>
      <c r="K53" s="12"/>
    </row>
    <row r="54" spans="1:11">
      <c r="A54" s="5" t="s">
        <v>50</v>
      </c>
      <c r="B54" s="14"/>
      <c r="C54" s="6">
        <v>0</v>
      </c>
      <c r="D54" s="14"/>
      <c r="E54" s="14"/>
      <c r="F54" s="14"/>
      <c r="G54" s="14"/>
      <c r="H54" s="8"/>
      <c r="I54" s="8"/>
      <c r="J54" s="8"/>
      <c r="K54" s="8"/>
    </row>
    <row r="55" spans="1:11">
      <c r="A55" s="5" t="s">
        <v>51</v>
      </c>
      <c r="B55" s="14"/>
      <c r="C55" s="6">
        <v>750</v>
      </c>
      <c r="D55" s="14"/>
      <c r="E55" s="14"/>
      <c r="F55" s="14"/>
      <c r="G55" s="14"/>
      <c r="H55" s="8"/>
      <c r="I55" s="8"/>
      <c r="J55" s="8"/>
      <c r="K55" s="8"/>
    </row>
    <row r="56" spans="1:11" s="3" customFormat="1">
      <c r="A56" s="9" t="s">
        <v>52</v>
      </c>
      <c r="B56" s="10">
        <v>10150</v>
      </c>
      <c r="C56" s="10">
        <v>3396.2</v>
      </c>
      <c r="D56" s="11">
        <f>SUM(B56/C56)</f>
        <v>2.9886343560449915</v>
      </c>
      <c r="E56" s="10">
        <f>SUM(B56-C56)*0.75</f>
        <v>5065.3500000000004</v>
      </c>
      <c r="F56" s="10">
        <f>SUM(B56-C56)*0.25</f>
        <v>1688.45</v>
      </c>
      <c r="G56" s="10">
        <v>0</v>
      </c>
      <c r="H56" s="12"/>
      <c r="I56" s="12"/>
      <c r="J56" s="12"/>
      <c r="K56" s="12"/>
    </row>
    <row r="57" spans="1:11" s="3" customFormat="1">
      <c r="A57" s="9" t="s">
        <v>53</v>
      </c>
      <c r="B57" s="10">
        <v>1250</v>
      </c>
      <c r="C57" s="10">
        <v>750</v>
      </c>
      <c r="D57" s="11">
        <f>SUM(B57/C57)</f>
        <v>1.6666666666666667</v>
      </c>
      <c r="E57" s="10">
        <f>SUM(B57-C57)*0.75</f>
        <v>375</v>
      </c>
      <c r="F57" s="10">
        <f>SUM(B57-C57)*0.25</f>
        <v>125</v>
      </c>
      <c r="G57" s="10">
        <v>0</v>
      </c>
      <c r="H57" s="12"/>
      <c r="I57" s="12"/>
      <c r="J57" s="12"/>
      <c r="K57" s="12"/>
    </row>
    <row r="58" spans="1:11">
      <c r="A58" s="5" t="s">
        <v>54</v>
      </c>
      <c r="B58" s="14"/>
      <c r="C58" s="6">
        <v>1080.0999999999999</v>
      </c>
      <c r="D58" s="14"/>
      <c r="E58" s="14"/>
      <c r="F58" s="14"/>
      <c r="G58" s="14"/>
      <c r="H58" s="8"/>
      <c r="I58" s="8"/>
      <c r="J58" s="8"/>
      <c r="K58" s="8"/>
    </row>
    <row r="59" spans="1:11" s="3" customFormat="1">
      <c r="A59" s="9" t="s">
        <v>55</v>
      </c>
      <c r="B59" s="10">
        <v>1250</v>
      </c>
      <c r="C59" s="10">
        <v>750</v>
      </c>
      <c r="D59" s="11">
        <f>SUM(B59/C59)</f>
        <v>1.6666666666666667</v>
      </c>
      <c r="E59" s="10">
        <f>SUM(B59-C59)*0.75</f>
        <v>375</v>
      </c>
      <c r="F59" s="10">
        <f>SUM(B59-C59)*0.25</f>
        <v>125</v>
      </c>
      <c r="G59" s="10">
        <v>1218.75</v>
      </c>
      <c r="H59" s="12"/>
      <c r="I59" s="12"/>
      <c r="J59" s="12"/>
      <c r="K59" s="12"/>
    </row>
    <row r="60" spans="1:11" s="4" customFormat="1">
      <c r="A60" s="9" t="s">
        <v>56</v>
      </c>
      <c r="B60" s="10">
        <v>10326.76</v>
      </c>
      <c r="C60" s="10">
        <v>4717</v>
      </c>
      <c r="D60" s="11">
        <f>SUM(B60/C60)</f>
        <v>2.1892643629425481</v>
      </c>
      <c r="E60" s="10">
        <f>SUM(B60-C60)*0.75</f>
        <v>4207.32</v>
      </c>
      <c r="F60" s="10">
        <f>SUM(B60-C60)*0.25</f>
        <v>1402.44</v>
      </c>
      <c r="G60" s="10">
        <v>262.33</v>
      </c>
      <c r="H60" s="12"/>
      <c r="I60" s="12"/>
      <c r="J60" s="12"/>
      <c r="K60" s="12"/>
    </row>
    <row r="61" spans="1:11">
      <c r="A61" s="5" t="s">
        <v>57</v>
      </c>
      <c r="B61" s="6">
        <v>1075</v>
      </c>
      <c r="C61" s="6">
        <v>8997.6</v>
      </c>
      <c r="D61" s="7">
        <v>0.12</v>
      </c>
      <c r="E61" s="6">
        <v>0</v>
      </c>
      <c r="F61" s="6">
        <v>0</v>
      </c>
      <c r="G61" s="6">
        <v>0</v>
      </c>
      <c r="H61" s="8"/>
      <c r="I61" s="8"/>
      <c r="J61" s="8"/>
      <c r="K61" s="8"/>
    </row>
    <row r="62" spans="1:11">
      <c r="A62" s="5" t="s">
        <v>58</v>
      </c>
      <c r="B62" s="14"/>
      <c r="C62" s="6">
        <v>750</v>
      </c>
      <c r="D62" s="14"/>
      <c r="E62" s="14"/>
      <c r="F62" s="14"/>
      <c r="G62" s="14"/>
      <c r="H62" s="8"/>
      <c r="I62" s="8"/>
      <c r="J62" s="8"/>
      <c r="K62" s="8"/>
    </row>
    <row r="63" spans="1:11" s="4" customFormat="1">
      <c r="A63" s="9" t="s">
        <v>59</v>
      </c>
      <c r="B63" s="10">
        <v>4220</v>
      </c>
      <c r="C63" s="10">
        <v>2482.8000000000002</v>
      </c>
      <c r="D63" s="11">
        <f>SUM(B63/C63)</f>
        <v>1.6996938939906556</v>
      </c>
      <c r="E63" s="10">
        <f>SUM(B63-C63)*0.75</f>
        <v>1302.8999999999999</v>
      </c>
      <c r="F63" s="10">
        <f>SUM(B63-C63)*0.25</f>
        <v>434.29999999999995</v>
      </c>
      <c r="G63" s="10">
        <v>0</v>
      </c>
      <c r="H63" s="12"/>
      <c r="I63" s="12"/>
      <c r="J63" s="12"/>
      <c r="K63" s="12"/>
    </row>
    <row r="64" spans="1:11">
      <c r="A64" s="5" t="s">
        <v>60</v>
      </c>
      <c r="B64" s="6">
        <v>50</v>
      </c>
      <c r="C64" s="6">
        <v>1099.4000000000001</v>
      </c>
      <c r="D64" s="7">
        <v>0.05</v>
      </c>
      <c r="E64" s="6">
        <v>0</v>
      </c>
      <c r="F64" s="6">
        <v>0</v>
      </c>
      <c r="G64" s="6">
        <v>0</v>
      </c>
      <c r="H64" s="8"/>
      <c r="I64" s="8"/>
      <c r="J64" s="8"/>
      <c r="K64" s="8"/>
    </row>
    <row r="65" spans="1:11">
      <c r="A65" s="5"/>
      <c r="B65" s="6"/>
      <c r="C65" s="6"/>
      <c r="D65" s="7"/>
      <c r="E65" s="6"/>
      <c r="F65" s="6"/>
      <c r="G65" s="6"/>
      <c r="H65" s="8"/>
      <c r="I65" s="8"/>
      <c r="J65" s="8"/>
      <c r="K65" s="8"/>
    </row>
    <row r="66" spans="1:11">
      <c r="A66" s="19" t="s">
        <v>61</v>
      </c>
      <c r="B66" s="13" t="s">
        <v>1</v>
      </c>
      <c r="C66" s="13" t="s">
        <v>1</v>
      </c>
      <c r="D66" s="13" t="s">
        <v>1</v>
      </c>
      <c r="E66" s="13" t="s">
        <v>1</v>
      </c>
      <c r="F66" s="13" t="s">
        <v>1</v>
      </c>
      <c r="G66" s="13" t="s">
        <v>1</v>
      </c>
      <c r="H66" s="8"/>
      <c r="I66" s="8"/>
      <c r="J66" s="8"/>
      <c r="K66" s="8"/>
    </row>
    <row r="67" spans="1:11" s="26" customFormat="1">
      <c r="A67" s="22" t="s">
        <v>62</v>
      </c>
      <c r="B67" s="23">
        <v>1800</v>
      </c>
      <c r="C67" s="23">
        <v>3211.9</v>
      </c>
      <c r="D67" s="24">
        <v>0.56000000000000005</v>
      </c>
      <c r="E67" s="23">
        <v>0</v>
      </c>
      <c r="F67" s="23">
        <v>0</v>
      </c>
      <c r="G67" s="23">
        <v>0</v>
      </c>
      <c r="H67" s="25"/>
      <c r="I67" s="25"/>
      <c r="J67" s="25"/>
      <c r="K67" s="25"/>
    </row>
    <row r="68" spans="1:11" s="33" customFormat="1">
      <c r="A68" s="28" t="s">
        <v>63</v>
      </c>
      <c r="B68" s="29">
        <v>1515</v>
      </c>
      <c r="C68" s="29">
        <v>1841.35</v>
      </c>
      <c r="D68" s="30">
        <f>SUM(B68/C68)</f>
        <v>0.82276590544980588</v>
      </c>
      <c r="E68" s="29">
        <v>0</v>
      </c>
      <c r="F68" s="29">
        <v>0</v>
      </c>
      <c r="G68" s="29">
        <v>0</v>
      </c>
      <c r="H68" s="31"/>
      <c r="I68" s="31"/>
      <c r="J68" s="31"/>
      <c r="K68" s="31"/>
    </row>
    <row r="69" spans="1:11" s="4" customFormat="1">
      <c r="A69" s="9" t="s">
        <v>64</v>
      </c>
      <c r="B69" s="10">
        <v>20922</v>
      </c>
      <c r="C69" s="10">
        <v>6382.35</v>
      </c>
      <c r="D69" s="11">
        <f>SUM(B69/C69)</f>
        <v>3.2781028931349736</v>
      </c>
      <c r="E69" s="10">
        <f>SUM(B69-C69)*0.75</f>
        <v>10904.737499999999</v>
      </c>
      <c r="F69" s="10">
        <f>SUM(B69-C69)*0.25</f>
        <v>3634.9124999999999</v>
      </c>
      <c r="G69" s="10">
        <v>1436.14</v>
      </c>
      <c r="H69" s="12"/>
      <c r="I69" s="12"/>
      <c r="J69" s="12"/>
      <c r="K69" s="12"/>
    </row>
    <row r="70" spans="1:11">
      <c r="A70" s="5" t="s">
        <v>65</v>
      </c>
      <c r="B70" s="14"/>
      <c r="C70" s="6">
        <v>3103.05</v>
      </c>
      <c r="D70" s="14"/>
      <c r="E70" s="14"/>
      <c r="F70" s="14"/>
      <c r="G70" s="21">
        <v>2129.1799999999998</v>
      </c>
      <c r="H70" s="8"/>
      <c r="I70" s="8"/>
      <c r="J70" s="8"/>
      <c r="K70" s="8"/>
    </row>
    <row r="71" spans="1:11">
      <c r="A71" s="5" t="s">
        <v>66</v>
      </c>
      <c r="B71" s="14"/>
      <c r="C71" s="6">
        <v>750</v>
      </c>
      <c r="D71" s="14"/>
      <c r="E71" s="14"/>
      <c r="F71" s="14"/>
      <c r="G71" s="14"/>
      <c r="H71" s="8"/>
      <c r="I71" s="8"/>
      <c r="J71" s="8"/>
      <c r="K71" s="8"/>
    </row>
    <row r="72" spans="1:11">
      <c r="A72" s="5" t="s">
        <v>67</v>
      </c>
      <c r="B72" s="6">
        <v>25</v>
      </c>
      <c r="C72" s="6">
        <v>750</v>
      </c>
      <c r="D72" s="7">
        <v>0.03</v>
      </c>
      <c r="E72" s="6">
        <v>0</v>
      </c>
      <c r="F72" s="6">
        <v>0</v>
      </c>
      <c r="G72" s="6">
        <v>0</v>
      </c>
      <c r="H72" s="8"/>
      <c r="I72" s="8"/>
      <c r="J72" s="8"/>
      <c r="K72" s="8"/>
    </row>
    <row r="73" spans="1:11">
      <c r="A73" s="5" t="s">
        <v>68</v>
      </c>
      <c r="B73" s="6">
        <v>25</v>
      </c>
      <c r="C73" s="6">
        <v>2539.1999999999998</v>
      </c>
      <c r="D73" s="7">
        <v>0.01</v>
      </c>
      <c r="E73" s="6">
        <v>0</v>
      </c>
      <c r="F73" s="6">
        <v>0</v>
      </c>
      <c r="G73" s="6">
        <v>0</v>
      </c>
      <c r="H73" s="8"/>
      <c r="I73" s="8"/>
      <c r="J73" s="8"/>
      <c r="K73" s="8"/>
    </row>
    <row r="74" spans="1:11" s="3" customFormat="1">
      <c r="A74" s="9" t="s">
        <v>69</v>
      </c>
      <c r="B74" s="10">
        <v>800</v>
      </c>
      <c r="C74" s="10">
        <v>749.7</v>
      </c>
      <c r="D74" s="11">
        <f>SUM(B74/C74)</f>
        <v>1.0670935040682938</v>
      </c>
      <c r="E74" s="10">
        <f>SUM(B74-C74)*0.75</f>
        <v>37.724999999999966</v>
      </c>
      <c r="F74" s="10">
        <f>SUM(B74-C74)*0.25</f>
        <v>12.574999999999989</v>
      </c>
      <c r="G74" s="10">
        <v>0</v>
      </c>
      <c r="H74" s="12"/>
      <c r="I74" s="12"/>
      <c r="J74" s="12"/>
      <c r="K74" s="12"/>
    </row>
    <row r="75" spans="1:11" s="3" customFormat="1">
      <c r="A75" s="9" t="s">
        <v>70</v>
      </c>
      <c r="B75" s="10">
        <v>1525</v>
      </c>
      <c r="C75" s="10">
        <v>750</v>
      </c>
      <c r="D75" s="11">
        <f>SUM(B75/C75)</f>
        <v>2.0333333333333332</v>
      </c>
      <c r="E75" s="10">
        <f>SUM(B75-C75)*0.75</f>
        <v>581.25</v>
      </c>
      <c r="F75" s="10">
        <f>SUM(B75-C75)*0.25</f>
        <v>193.75</v>
      </c>
      <c r="G75" s="10">
        <v>0</v>
      </c>
      <c r="H75" s="12"/>
      <c r="I75" s="12"/>
      <c r="J75" s="12"/>
      <c r="K75" s="12"/>
    </row>
    <row r="76" spans="1:11" s="33" customFormat="1">
      <c r="A76" s="28" t="s">
        <v>71</v>
      </c>
      <c r="B76" s="29">
        <v>3800</v>
      </c>
      <c r="C76" s="29">
        <v>4387.1000000000004</v>
      </c>
      <c r="D76" s="30">
        <f>SUM(B76/C76)</f>
        <v>0.86617583369423989</v>
      </c>
      <c r="E76" s="29">
        <v>0</v>
      </c>
      <c r="F76" s="29">
        <v>0</v>
      </c>
      <c r="G76" s="29">
        <v>0</v>
      </c>
      <c r="H76" s="31"/>
      <c r="I76" s="31"/>
      <c r="J76" s="31"/>
      <c r="K76" s="31"/>
    </row>
    <row r="77" spans="1:11">
      <c r="A77" s="5" t="s">
        <v>72</v>
      </c>
      <c r="B77" s="14"/>
      <c r="C77" s="6">
        <v>3706.1</v>
      </c>
      <c r="D77" s="14"/>
      <c r="E77" s="14"/>
      <c r="F77" s="14"/>
      <c r="G77" s="14"/>
      <c r="H77" s="8"/>
      <c r="I77" s="8"/>
      <c r="J77" s="8"/>
      <c r="K77" s="8"/>
    </row>
    <row r="78" spans="1:11">
      <c r="A78" s="5"/>
      <c r="B78" s="14"/>
      <c r="C78" s="6"/>
      <c r="D78" s="14"/>
      <c r="E78" s="14"/>
      <c r="F78" s="14"/>
      <c r="G78" s="14"/>
      <c r="H78" s="8"/>
      <c r="I78" s="8"/>
      <c r="J78" s="8"/>
      <c r="K78" s="8"/>
    </row>
    <row r="79" spans="1:11">
      <c r="A79" s="19" t="s">
        <v>73</v>
      </c>
      <c r="B79" s="13" t="s">
        <v>1</v>
      </c>
      <c r="C79" s="13" t="s">
        <v>1</v>
      </c>
      <c r="D79" s="13" t="s">
        <v>1</v>
      </c>
      <c r="E79" s="13" t="s">
        <v>1</v>
      </c>
      <c r="F79" s="13" t="s">
        <v>1</v>
      </c>
      <c r="G79" s="13" t="s">
        <v>1</v>
      </c>
      <c r="H79" s="8"/>
      <c r="I79" s="8"/>
      <c r="J79" s="8"/>
      <c r="K79" s="8"/>
    </row>
    <row r="80" spans="1:11">
      <c r="A80" s="5" t="s">
        <v>74</v>
      </c>
      <c r="B80" s="14"/>
      <c r="C80" s="6">
        <v>1927.3</v>
      </c>
      <c r="D80" s="14"/>
      <c r="E80" s="14"/>
      <c r="F80" s="14"/>
      <c r="G80" s="14"/>
      <c r="H80" s="8"/>
      <c r="I80" s="8"/>
      <c r="J80" s="8"/>
      <c r="K80" s="8"/>
    </row>
    <row r="81" spans="1:11" s="4" customFormat="1">
      <c r="A81" s="9" t="s">
        <v>75</v>
      </c>
      <c r="B81" s="10">
        <v>81240</v>
      </c>
      <c r="C81" s="10">
        <v>15000</v>
      </c>
      <c r="D81" s="11">
        <f>SUM(B81/C81)</f>
        <v>5.4160000000000004</v>
      </c>
      <c r="E81" s="10">
        <f>SUM(B81-C81)*0.75</f>
        <v>49680</v>
      </c>
      <c r="F81" s="10">
        <f>SUM(B81-C81)*0.25</f>
        <v>16560</v>
      </c>
      <c r="G81" s="10">
        <v>41328.75</v>
      </c>
      <c r="H81" s="12"/>
      <c r="I81" s="12"/>
      <c r="J81" s="12"/>
      <c r="K81" s="12"/>
    </row>
    <row r="82" spans="1:11" s="4" customFormat="1">
      <c r="A82" s="9" t="s">
        <v>76</v>
      </c>
      <c r="B82" s="10">
        <v>6200</v>
      </c>
      <c r="C82" s="10">
        <v>4709.75</v>
      </c>
      <c r="D82" s="11">
        <f>SUM(B82/C82)</f>
        <v>1.3164180688996232</v>
      </c>
      <c r="E82" s="10">
        <f>SUM(B82-C82)*0.75</f>
        <v>1117.6875</v>
      </c>
      <c r="F82" s="10">
        <f>SUM(B82-C82)*0.25</f>
        <v>372.5625</v>
      </c>
      <c r="G82" s="10">
        <v>1580.93</v>
      </c>
      <c r="H82" s="12"/>
      <c r="I82" s="12"/>
      <c r="J82" s="12"/>
      <c r="K82" s="12"/>
    </row>
    <row r="83" spans="1:11">
      <c r="A83" s="5" t="s">
        <v>77</v>
      </c>
      <c r="B83" s="14"/>
      <c r="C83" s="6">
        <v>1505.75</v>
      </c>
      <c r="D83" s="14"/>
      <c r="E83" s="14"/>
      <c r="F83" s="14"/>
      <c r="G83" s="14"/>
      <c r="H83" s="8"/>
      <c r="I83" s="8"/>
      <c r="J83" s="8"/>
      <c r="K83" s="8"/>
    </row>
    <row r="84" spans="1:11" s="4" customFormat="1">
      <c r="A84" s="9" t="s">
        <v>78</v>
      </c>
      <c r="B84" s="10">
        <v>54060</v>
      </c>
      <c r="C84" s="10">
        <v>15000</v>
      </c>
      <c r="D84" s="11">
        <f>SUM(B84/C84)</f>
        <v>3.6040000000000001</v>
      </c>
      <c r="E84" s="10">
        <v>29295</v>
      </c>
      <c r="F84" s="10">
        <v>9765</v>
      </c>
      <c r="G84" s="10">
        <v>39688.75</v>
      </c>
      <c r="H84" s="12"/>
      <c r="I84" s="12"/>
      <c r="J84" s="12"/>
      <c r="K84" s="12"/>
    </row>
    <row r="85" spans="1:11" s="38" customFormat="1">
      <c r="A85" s="34" t="s">
        <v>79</v>
      </c>
      <c r="B85" s="35">
        <v>1155</v>
      </c>
      <c r="C85" s="35">
        <v>1769.8</v>
      </c>
      <c r="D85" s="36">
        <v>0.65</v>
      </c>
      <c r="E85" s="35">
        <v>0</v>
      </c>
      <c r="F85" s="35">
        <v>0</v>
      </c>
      <c r="G85" s="35">
        <v>0</v>
      </c>
      <c r="H85" s="37"/>
      <c r="I85" s="37"/>
      <c r="J85" s="37"/>
      <c r="K85" s="37"/>
    </row>
    <row r="86" spans="1:11">
      <c r="A86" s="5" t="s">
        <v>80</v>
      </c>
      <c r="B86" s="6">
        <v>150</v>
      </c>
      <c r="C86" s="6">
        <v>1857.9</v>
      </c>
      <c r="D86" s="7">
        <v>0.08</v>
      </c>
      <c r="E86" s="6">
        <v>0</v>
      </c>
      <c r="F86" s="6">
        <v>0</v>
      </c>
      <c r="G86" s="6">
        <v>0</v>
      </c>
      <c r="H86" s="8"/>
      <c r="I86" s="8"/>
      <c r="J86" s="8"/>
      <c r="K86" s="8"/>
    </row>
    <row r="87" spans="1:11" s="33" customFormat="1">
      <c r="A87" s="28" t="s">
        <v>81</v>
      </c>
      <c r="B87" s="29">
        <v>14675</v>
      </c>
      <c r="C87" s="29">
        <v>15000</v>
      </c>
      <c r="D87" s="30">
        <f>SUM(B87/C87)</f>
        <v>0.97833333333333339</v>
      </c>
      <c r="E87" s="29">
        <v>0</v>
      </c>
      <c r="F87" s="29">
        <v>0</v>
      </c>
      <c r="G87" s="29">
        <v>1.25</v>
      </c>
      <c r="H87" s="31"/>
      <c r="I87" s="31"/>
      <c r="J87" s="31"/>
      <c r="K87" s="31"/>
    </row>
    <row r="88" spans="1:11">
      <c r="A88" s="5" t="s">
        <v>82</v>
      </c>
      <c r="B88" s="14"/>
      <c r="C88" s="6">
        <v>829.8</v>
      </c>
      <c r="D88" s="14"/>
      <c r="E88" s="14"/>
      <c r="F88" s="14"/>
      <c r="G88" s="14"/>
      <c r="H88" s="8"/>
      <c r="I88" s="8"/>
      <c r="J88" s="8"/>
      <c r="K88" s="8"/>
    </row>
    <row r="89" spans="1:11">
      <c r="A89" s="5" t="s">
        <v>83</v>
      </c>
      <c r="B89" s="14"/>
      <c r="C89" s="6">
        <v>2276.1999999999998</v>
      </c>
      <c r="D89" s="14"/>
      <c r="E89" s="14"/>
      <c r="F89" s="14"/>
      <c r="G89" s="14"/>
      <c r="H89" s="8"/>
      <c r="I89" s="8"/>
      <c r="J89" s="8"/>
      <c r="K89" s="8"/>
    </row>
    <row r="90" spans="1:11">
      <c r="A90" s="5" t="s">
        <v>84</v>
      </c>
      <c r="B90" s="14"/>
      <c r="C90" s="6">
        <v>2794.15</v>
      </c>
      <c r="D90" s="14"/>
      <c r="E90" s="14"/>
      <c r="F90" s="14"/>
      <c r="G90" s="14"/>
      <c r="H90" s="8"/>
      <c r="I90" s="8"/>
      <c r="J90" s="8"/>
      <c r="K90" s="8"/>
    </row>
    <row r="91" spans="1:11">
      <c r="A91" s="5" t="s">
        <v>85</v>
      </c>
      <c r="B91" s="14"/>
      <c r="C91" s="6">
        <v>750</v>
      </c>
      <c r="D91" s="14"/>
      <c r="E91" s="14"/>
      <c r="F91" s="14"/>
      <c r="G91" s="14"/>
      <c r="H91" s="8"/>
      <c r="I91" s="8"/>
      <c r="J91" s="8"/>
      <c r="K91" s="8"/>
    </row>
    <row r="92" spans="1:11">
      <c r="A92" s="5" t="s">
        <v>86</v>
      </c>
      <c r="B92" s="6">
        <v>500</v>
      </c>
      <c r="C92" s="6">
        <v>3086.25</v>
      </c>
      <c r="D92" s="7">
        <v>0.16</v>
      </c>
      <c r="E92" s="6">
        <v>0</v>
      </c>
      <c r="F92" s="6">
        <v>0</v>
      </c>
      <c r="G92" s="6">
        <v>0</v>
      </c>
      <c r="H92" s="8"/>
      <c r="I92" s="8"/>
      <c r="J92" s="8"/>
      <c r="K92" s="8"/>
    </row>
    <row r="93" spans="1:11">
      <c r="A93" s="5" t="s">
        <v>87</v>
      </c>
      <c r="B93" s="14"/>
      <c r="C93" s="6">
        <v>1153</v>
      </c>
      <c r="D93" s="14"/>
      <c r="E93" s="14"/>
      <c r="F93" s="14"/>
      <c r="G93" s="14"/>
      <c r="H93" s="8"/>
      <c r="I93" s="8"/>
      <c r="J93" s="8"/>
      <c r="K93" s="8"/>
    </row>
    <row r="94" spans="1:11">
      <c r="A94" s="5" t="s">
        <v>88</v>
      </c>
      <c r="B94" s="14"/>
      <c r="C94" s="6">
        <v>987.2</v>
      </c>
      <c r="D94" s="14"/>
      <c r="E94" s="14"/>
      <c r="F94" s="14"/>
      <c r="G94" s="14"/>
      <c r="H94" s="8"/>
      <c r="I94" s="8"/>
      <c r="J94" s="8"/>
      <c r="K94" s="8"/>
    </row>
    <row r="95" spans="1:11">
      <c r="A95" s="5" t="s">
        <v>89</v>
      </c>
      <c r="B95" s="14"/>
      <c r="C95" s="6">
        <v>1534.8</v>
      </c>
      <c r="D95" s="14"/>
      <c r="E95" s="14"/>
      <c r="F95" s="14"/>
      <c r="G95" s="14"/>
      <c r="H95" s="8"/>
      <c r="I95" s="8"/>
      <c r="J95" s="8"/>
      <c r="K95" s="8"/>
    </row>
    <row r="96" spans="1:11" s="4" customFormat="1">
      <c r="A96" s="9" t="s">
        <v>90</v>
      </c>
      <c r="B96" s="10">
        <v>32249</v>
      </c>
      <c r="C96" s="10">
        <v>15000</v>
      </c>
      <c r="D96" s="11">
        <f>SUM(B96/C96)</f>
        <v>2.1499333333333333</v>
      </c>
      <c r="E96" s="10">
        <f>SUM(B96-C96)*0.75</f>
        <v>12936.75</v>
      </c>
      <c r="F96" s="10">
        <f>SUM(B96-C96)*0.25</f>
        <v>4312.25</v>
      </c>
      <c r="G96" s="10">
        <v>16725.939999999999</v>
      </c>
      <c r="H96" s="12"/>
      <c r="I96" s="12"/>
      <c r="J96" s="12"/>
      <c r="K96" s="12"/>
    </row>
    <row r="97" spans="1:11" s="3" customFormat="1">
      <c r="A97" s="9" t="s">
        <v>91</v>
      </c>
      <c r="B97" s="10">
        <v>10200</v>
      </c>
      <c r="C97" s="10">
        <v>2494.0500000000002</v>
      </c>
      <c r="D97" s="11">
        <v>4.09</v>
      </c>
      <c r="E97" s="10">
        <v>5394.17</v>
      </c>
      <c r="F97" s="10">
        <v>1155.8900000000001</v>
      </c>
      <c r="G97" s="10">
        <v>4980.16</v>
      </c>
      <c r="H97" s="12"/>
      <c r="I97" s="12"/>
      <c r="J97" s="12"/>
      <c r="K97" s="12"/>
    </row>
    <row r="98" spans="1:11">
      <c r="A98" s="5" t="s">
        <v>92</v>
      </c>
      <c r="B98" s="14"/>
      <c r="C98" s="6">
        <v>750</v>
      </c>
      <c r="D98" s="14"/>
      <c r="E98" s="14"/>
      <c r="F98" s="14"/>
      <c r="G98" s="14"/>
      <c r="H98" s="8"/>
      <c r="I98" s="8"/>
      <c r="J98" s="8"/>
      <c r="K98" s="8"/>
    </row>
    <row r="99" spans="1:11">
      <c r="A99" s="5" t="s">
        <v>93</v>
      </c>
      <c r="B99" s="14"/>
      <c r="C99" s="6">
        <v>1057.55</v>
      </c>
      <c r="D99" s="14"/>
      <c r="E99" s="14"/>
      <c r="F99" s="14"/>
      <c r="G99" s="14"/>
      <c r="H99" s="8"/>
      <c r="I99" s="8"/>
      <c r="J99" s="8"/>
      <c r="K99" s="8"/>
    </row>
    <row r="100" spans="1:11">
      <c r="A100" s="5" t="s">
        <v>94</v>
      </c>
      <c r="B100" s="14"/>
      <c r="C100" s="6">
        <v>1748.2</v>
      </c>
      <c r="D100" s="14"/>
      <c r="E100" s="14"/>
      <c r="F100" s="14"/>
      <c r="G100" s="14"/>
      <c r="H100" s="8"/>
      <c r="I100" s="8"/>
      <c r="J100" s="8"/>
      <c r="K100" s="8"/>
    </row>
    <row r="101" spans="1:11">
      <c r="A101" s="5" t="s">
        <v>95</v>
      </c>
      <c r="B101" s="6">
        <v>50</v>
      </c>
      <c r="C101" s="6">
        <v>782.4</v>
      </c>
      <c r="D101" s="7">
        <v>0.06</v>
      </c>
      <c r="E101" s="6">
        <v>0</v>
      </c>
      <c r="F101" s="6">
        <v>0</v>
      </c>
      <c r="G101" s="6">
        <v>0</v>
      </c>
      <c r="H101" s="8"/>
      <c r="I101" s="8"/>
      <c r="J101" s="8"/>
      <c r="K101" s="8"/>
    </row>
    <row r="102" spans="1:11">
      <c r="A102" s="5" t="s">
        <v>96</v>
      </c>
      <c r="B102" s="14"/>
      <c r="C102" s="6">
        <v>2212.4499999999998</v>
      </c>
      <c r="D102" s="14"/>
      <c r="E102" s="14"/>
      <c r="F102" s="14"/>
      <c r="G102" s="14"/>
      <c r="H102" s="8"/>
      <c r="I102" s="8"/>
      <c r="J102" s="8"/>
      <c r="K102" s="8"/>
    </row>
    <row r="103" spans="1:11">
      <c r="A103" s="5" t="s">
        <v>97</v>
      </c>
      <c r="B103" s="14"/>
      <c r="C103" s="6">
        <v>698.45</v>
      </c>
      <c r="D103" s="14"/>
      <c r="E103" s="14"/>
      <c r="F103" s="14"/>
      <c r="G103" s="14"/>
      <c r="H103" s="8"/>
      <c r="I103" s="8"/>
      <c r="J103" s="8"/>
      <c r="K103" s="8"/>
    </row>
    <row r="104" spans="1:11" s="33" customFormat="1">
      <c r="A104" s="28" t="s">
        <v>98</v>
      </c>
      <c r="B104" s="29">
        <v>10025</v>
      </c>
      <c r="C104" s="29">
        <v>11677.8</v>
      </c>
      <c r="D104" s="30">
        <f>SUM(B104/C104)</f>
        <v>0.85846649197622849</v>
      </c>
      <c r="E104" s="29">
        <v>0</v>
      </c>
      <c r="F104" s="29">
        <v>0</v>
      </c>
      <c r="G104" s="29">
        <v>0</v>
      </c>
      <c r="H104" s="31"/>
      <c r="I104" s="31"/>
      <c r="J104" s="31"/>
      <c r="K104" s="31"/>
    </row>
    <row r="105" spans="1:11">
      <c r="A105" s="5" t="s">
        <v>99</v>
      </c>
      <c r="B105" s="14"/>
      <c r="C105" s="6">
        <v>750</v>
      </c>
      <c r="D105" s="14"/>
      <c r="E105" s="14"/>
      <c r="F105" s="14"/>
      <c r="G105" s="14"/>
      <c r="H105" s="8"/>
      <c r="I105" s="8"/>
      <c r="J105" s="8"/>
      <c r="K105" s="8"/>
    </row>
    <row r="106" spans="1:11">
      <c r="A106" s="5" t="s">
        <v>100</v>
      </c>
      <c r="B106" s="14"/>
      <c r="C106" s="6">
        <v>1205.9000000000001</v>
      </c>
      <c r="D106" s="14"/>
      <c r="E106" s="14"/>
      <c r="F106" s="14"/>
      <c r="G106" s="14"/>
      <c r="H106" s="8"/>
      <c r="I106" s="8"/>
      <c r="J106" s="8"/>
      <c r="K106" s="8"/>
    </row>
    <row r="107" spans="1:11">
      <c r="A107" s="5" t="s">
        <v>101</v>
      </c>
      <c r="B107" s="14"/>
      <c r="C107" s="6">
        <v>750</v>
      </c>
      <c r="D107" s="14"/>
      <c r="E107" s="14"/>
      <c r="F107" s="14"/>
      <c r="G107" s="14"/>
      <c r="H107" s="8"/>
      <c r="I107" s="8"/>
      <c r="J107" s="8"/>
      <c r="K107" s="8"/>
    </row>
    <row r="108" spans="1:11">
      <c r="A108" s="17"/>
      <c r="B108" s="15"/>
      <c r="C108" s="15"/>
      <c r="D108" s="18"/>
      <c r="E108" s="15"/>
      <c r="F108" s="15"/>
      <c r="G108" s="15"/>
      <c r="H108" s="8"/>
      <c r="I108" s="8"/>
      <c r="J108" s="8"/>
      <c r="K108" s="8"/>
    </row>
    <row r="109" spans="1:11">
      <c r="A109" s="19" t="s">
        <v>102</v>
      </c>
      <c r="B109" s="13" t="s">
        <v>1</v>
      </c>
      <c r="C109" s="13" t="s">
        <v>1</v>
      </c>
      <c r="D109" s="13" t="s">
        <v>1</v>
      </c>
      <c r="E109" s="13" t="s">
        <v>1</v>
      </c>
      <c r="F109" s="13" t="s">
        <v>1</v>
      </c>
      <c r="G109" s="13" t="s">
        <v>1</v>
      </c>
      <c r="H109" s="8"/>
      <c r="I109" s="8"/>
      <c r="J109" s="8"/>
      <c r="K109" s="8"/>
    </row>
    <row r="110" spans="1:11" s="4" customFormat="1">
      <c r="A110" s="9" t="s">
        <v>103</v>
      </c>
      <c r="B110" s="10">
        <v>15850</v>
      </c>
      <c r="C110" s="10">
        <v>15000</v>
      </c>
      <c r="D110" s="11">
        <f>SUM(B110/C110)</f>
        <v>1.0566666666666666</v>
      </c>
      <c r="E110" s="10">
        <f>SUM(B110-C110)*0.75</f>
        <v>637.5</v>
      </c>
      <c r="F110" s="10">
        <f>SUM(B110-C110)*0.25</f>
        <v>212.5</v>
      </c>
      <c r="G110" s="10">
        <v>0</v>
      </c>
      <c r="H110" s="12"/>
      <c r="I110" s="12"/>
      <c r="J110" s="12"/>
      <c r="K110" s="12"/>
    </row>
    <row r="111" spans="1:11">
      <c r="A111" s="5" t="s">
        <v>104</v>
      </c>
      <c r="B111" s="14"/>
      <c r="C111" s="6">
        <v>1828.6</v>
      </c>
      <c r="D111" s="14"/>
      <c r="E111" s="14"/>
      <c r="F111" s="14"/>
      <c r="G111" s="14"/>
      <c r="H111" s="8"/>
      <c r="I111" s="8"/>
      <c r="J111" s="8"/>
      <c r="K111" s="8"/>
    </row>
    <row r="112" spans="1:11">
      <c r="A112" s="5" t="s">
        <v>105</v>
      </c>
      <c r="B112" s="14"/>
      <c r="C112" s="6">
        <v>15000</v>
      </c>
      <c r="D112" s="14"/>
      <c r="E112" s="14"/>
      <c r="F112" s="14"/>
      <c r="G112" s="14"/>
      <c r="H112" s="8"/>
      <c r="I112" s="8"/>
      <c r="J112" s="8"/>
      <c r="K112" s="8"/>
    </row>
    <row r="113" spans="1:11">
      <c r="A113" s="5" t="s">
        <v>106</v>
      </c>
      <c r="B113" s="6">
        <v>2715</v>
      </c>
      <c r="C113" s="6">
        <v>8240.85</v>
      </c>
      <c r="D113" s="7">
        <v>0.33</v>
      </c>
      <c r="E113" s="6">
        <v>0</v>
      </c>
      <c r="F113" s="6">
        <v>0</v>
      </c>
      <c r="G113" s="6">
        <v>0</v>
      </c>
      <c r="H113" s="8"/>
      <c r="I113" s="8"/>
      <c r="J113" s="8"/>
      <c r="K113" s="8"/>
    </row>
    <row r="114" spans="1:11" s="26" customFormat="1">
      <c r="A114" s="22" t="s">
        <v>107</v>
      </c>
      <c r="B114" s="23">
        <v>8985</v>
      </c>
      <c r="C114" s="23">
        <v>15000</v>
      </c>
      <c r="D114" s="24">
        <v>0.6</v>
      </c>
      <c r="E114" s="23">
        <v>0</v>
      </c>
      <c r="F114" s="23">
        <v>0</v>
      </c>
      <c r="G114" s="23">
        <v>3907.5</v>
      </c>
      <c r="H114" s="25"/>
      <c r="I114" s="25"/>
      <c r="J114" s="25"/>
      <c r="K114" s="25"/>
    </row>
    <row r="115" spans="1:11">
      <c r="A115" s="17"/>
      <c r="B115" s="15"/>
      <c r="C115" s="15"/>
      <c r="D115" s="18"/>
      <c r="E115" s="15"/>
      <c r="F115" s="15"/>
      <c r="G115" s="15"/>
      <c r="H115" s="8"/>
      <c r="I115" s="8"/>
      <c r="J115" s="8"/>
      <c r="K115" s="8"/>
    </row>
    <row r="116" spans="1:11">
      <c r="A116" s="19" t="s">
        <v>108</v>
      </c>
      <c r="B116" s="13" t="s">
        <v>1</v>
      </c>
      <c r="C116" s="13" t="s">
        <v>1</v>
      </c>
      <c r="D116" s="13" t="s">
        <v>1</v>
      </c>
      <c r="E116" s="13" t="s">
        <v>1</v>
      </c>
      <c r="F116" s="13" t="s">
        <v>1</v>
      </c>
      <c r="G116" s="13" t="s">
        <v>1</v>
      </c>
      <c r="H116" s="8"/>
      <c r="I116" s="8"/>
      <c r="J116" s="8"/>
      <c r="K116" s="8"/>
    </row>
    <row r="117" spans="1:11" s="1" customFormat="1">
      <c r="A117" s="5" t="s">
        <v>109</v>
      </c>
      <c r="B117" s="6">
        <v>1250</v>
      </c>
      <c r="C117" s="6">
        <v>15000</v>
      </c>
      <c r="D117" s="7">
        <f>SUM(B117/C117)</f>
        <v>8.3333333333333329E-2</v>
      </c>
      <c r="E117" s="6">
        <v>0</v>
      </c>
      <c r="F117" s="6">
        <v>0</v>
      </c>
      <c r="G117" s="6">
        <v>1926</v>
      </c>
      <c r="H117" s="8"/>
      <c r="I117" s="8"/>
      <c r="J117" s="8"/>
      <c r="K117" s="8"/>
    </row>
    <row r="118" spans="1:11">
      <c r="A118" s="5" t="s">
        <v>110</v>
      </c>
      <c r="B118" s="14"/>
      <c r="C118" s="6">
        <v>1778.35</v>
      </c>
      <c r="D118" s="14"/>
      <c r="E118" s="14"/>
      <c r="F118" s="14"/>
      <c r="G118" s="14"/>
      <c r="H118" s="8"/>
      <c r="I118" s="8"/>
      <c r="J118" s="8"/>
      <c r="K118" s="8"/>
    </row>
    <row r="119" spans="1:11">
      <c r="A119" s="5" t="s">
        <v>111</v>
      </c>
      <c r="B119" s="14"/>
      <c r="C119" s="6">
        <v>700.65</v>
      </c>
      <c r="D119" s="14"/>
      <c r="E119" s="14"/>
      <c r="F119" s="14"/>
      <c r="G119" s="14"/>
      <c r="H119" s="8"/>
      <c r="I119" s="8"/>
      <c r="J119" s="8"/>
      <c r="K119" s="8"/>
    </row>
    <row r="120" spans="1:11">
      <c r="A120" s="5" t="s">
        <v>112</v>
      </c>
      <c r="B120" s="6">
        <v>125</v>
      </c>
      <c r="C120" s="6">
        <v>1995.55</v>
      </c>
      <c r="D120" s="7">
        <v>0.06</v>
      </c>
      <c r="E120" s="6">
        <v>0</v>
      </c>
      <c r="F120" s="6">
        <v>0</v>
      </c>
      <c r="G120" s="6">
        <v>0</v>
      </c>
      <c r="H120" s="8"/>
      <c r="I120" s="8"/>
      <c r="J120" s="8"/>
      <c r="K120" s="8"/>
    </row>
    <row r="121" spans="1:11">
      <c r="A121" s="5" t="s">
        <v>113</v>
      </c>
      <c r="B121" s="6">
        <v>300</v>
      </c>
      <c r="C121" s="6">
        <v>3173.7</v>
      </c>
      <c r="D121" s="7">
        <v>0.09</v>
      </c>
      <c r="E121" s="6">
        <v>0</v>
      </c>
      <c r="F121" s="6">
        <v>0</v>
      </c>
      <c r="G121" s="6">
        <v>0</v>
      </c>
      <c r="H121" s="8"/>
      <c r="I121" s="8"/>
      <c r="J121" s="8"/>
      <c r="K121" s="8"/>
    </row>
    <row r="122" spans="1:11">
      <c r="A122" s="5" t="s">
        <v>114</v>
      </c>
      <c r="B122" s="6">
        <v>1075</v>
      </c>
      <c r="C122" s="6">
        <v>9272.4500000000007</v>
      </c>
      <c r="D122" s="7">
        <v>0.12</v>
      </c>
      <c r="E122" s="6">
        <v>0</v>
      </c>
      <c r="F122" s="6">
        <v>0</v>
      </c>
      <c r="G122" s="6">
        <v>0</v>
      </c>
      <c r="H122" s="8"/>
      <c r="I122" s="8"/>
      <c r="J122" s="8"/>
      <c r="K122" s="8"/>
    </row>
    <row r="123" spans="1:11">
      <c r="A123" s="5" t="s">
        <v>115</v>
      </c>
      <c r="B123" s="14"/>
      <c r="C123" s="6">
        <v>750</v>
      </c>
      <c r="D123" s="14"/>
      <c r="E123" s="14"/>
      <c r="F123" s="14"/>
      <c r="G123" s="14"/>
      <c r="H123" s="8"/>
      <c r="I123" s="8"/>
      <c r="J123" s="8"/>
      <c r="K123" s="8"/>
    </row>
    <row r="124" spans="1:11">
      <c r="A124" s="17"/>
      <c r="B124" s="15"/>
      <c r="C124" s="15"/>
      <c r="D124" s="18"/>
      <c r="E124" s="15"/>
      <c r="F124" s="15"/>
      <c r="G124" s="15"/>
      <c r="H124" s="8"/>
      <c r="I124" s="8"/>
      <c r="J124" s="8"/>
      <c r="K124" s="8"/>
    </row>
    <row r="125" spans="1:11">
      <c r="A125" s="19" t="s">
        <v>116</v>
      </c>
      <c r="B125" s="13" t="s">
        <v>1</v>
      </c>
      <c r="C125" s="13" t="s">
        <v>1</v>
      </c>
      <c r="D125" s="13" t="s">
        <v>1</v>
      </c>
      <c r="E125" s="13" t="s">
        <v>1</v>
      </c>
      <c r="F125" s="13" t="s">
        <v>1</v>
      </c>
      <c r="G125" s="13" t="s">
        <v>1</v>
      </c>
      <c r="H125" s="8"/>
      <c r="I125" s="8"/>
      <c r="J125" s="8"/>
      <c r="K125" s="8"/>
    </row>
    <row r="126" spans="1:11">
      <c r="A126" s="5" t="s">
        <v>117</v>
      </c>
      <c r="B126" s="14"/>
      <c r="C126" s="6">
        <v>913.2</v>
      </c>
      <c r="D126" s="14"/>
      <c r="E126" s="14"/>
      <c r="F126" s="14"/>
      <c r="G126" s="14"/>
      <c r="H126" s="8"/>
      <c r="I126" s="8"/>
      <c r="J126" s="8"/>
      <c r="K126" s="8"/>
    </row>
    <row r="127" spans="1:11">
      <c r="A127" s="5" t="s">
        <v>118</v>
      </c>
      <c r="B127" s="6">
        <v>175</v>
      </c>
      <c r="C127" s="6">
        <v>2339.1</v>
      </c>
      <c r="D127" s="7">
        <v>7.0000000000000007E-2</v>
      </c>
      <c r="E127" s="6">
        <v>0</v>
      </c>
      <c r="F127" s="6">
        <v>0</v>
      </c>
      <c r="G127" s="6">
        <v>0</v>
      </c>
      <c r="H127" s="8"/>
      <c r="I127" s="8"/>
      <c r="J127" s="8"/>
      <c r="K127" s="8"/>
    </row>
    <row r="128" spans="1:11">
      <c r="A128" s="5" t="s">
        <v>119</v>
      </c>
      <c r="B128" s="6">
        <v>975</v>
      </c>
      <c r="C128" s="6">
        <v>11545.2</v>
      </c>
      <c r="D128" s="7">
        <v>0.08</v>
      </c>
      <c r="E128" s="6">
        <v>0</v>
      </c>
      <c r="F128" s="6">
        <v>0</v>
      </c>
      <c r="G128" s="6">
        <v>0</v>
      </c>
      <c r="H128" s="8"/>
      <c r="I128" s="8"/>
      <c r="J128" s="8"/>
      <c r="K128" s="8"/>
    </row>
    <row r="129" spans="1:11" s="26" customFormat="1">
      <c r="A129" s="22" t="s">
        <v>120</v>
      </c>
      <c r="B129" s="23">
        <v>1055</v>
      </c>
      <c r="C129" s="23">
        <v>1422.2</v>
      </c>
      <c r="D129" s="24">
        <v>0.74</v>
      </c>
      <c r="E129" s="23">
        <v>0</v>
      </c>
      <c r="F129" s="23">
        <v>0</v>
      </c>
      <c r="G129" s="23">
        <v>0</v>
      </c>
      <c r="H129" s="25"/>
      <c r="I129" s="25"/>
      <c r="J129" s="25"/>
      <c r="K129" s="25"/>
    </row>
    <row r="130" spans="1:11">
      <c r="A130" s="5" t="s">
        <v>121</v>
      </c>
      <c r="B130" s="14"/>
      <c r="C130" s="6">
        <v>1786.5</v>
      </c>
      <c r="D130" s="14"/>
      <c r="E130" s="14"/>
      <c r="F130" s="14"/>
      <c r="G130" s="14"/>
      <c r="H130" s="8"/>
      <c r="I130" s="8"/>
      <c r="J130" s="8"/>
      <c r="K130" s="8"/>
    </row>
    <row r="131" spans="1:11" s="33" customFormat="1">
      <c r="A131" s="28" t="s">
        <v>122</v>
      </c>
      <c r="B131" s="29">
        <v>10345</v>
      </c>
      <c r="C131" s="29">
        <v>10484.049999999999</v>
      </c>
      <c r="D131" s="30">
        <f>SUM(B131/C131)</f>
        <v>0.98673699572207307</v>
      </c>
      <c r="E131" s="29">
        <v>0</v>
      </c>
      <c r="F131" s="29">
        <v>0</v>
      </c>
      <c r="G131" s="29">
        <v>4664.33</v>
      </c>
      <c r="H131" s="31"/>
      <c r="I131" s="31"/>
      <c r="J131" s="31"/>
      <c r="K131" s="31"/>
    </row>
    <row r="132" spans="1:11">
      <c r="A132" s="5" t="s">
        <v>123</v>
      </c>
      <c r="B132" s="14"/>
      <c r="C132" s="6">
        <v>750</v>
      </c>
      <c r="D132" s="14"/>
      <c r="E132" s="14"/>
      <c r="F132" s="14"/>
      <c r="G132" s="14"/>
      <c r="H132" s="8"/>
      <c r="I132" s="8"/>
      <c r="J132" s="8"/>
      <c r="K132" s="8"/>
    </row>
    <row r="133" spans="1:11">
      <c r="A133" s="5" t="s">
        <v>124</v>
      </c>
      <c r="B133" s="6">
        <v>75</v>
      </c>
      <c r="C133" s="6">
        <v>750</v>
      </c>
      <c r="D133" s="7">
        <v>0.1</v>
      </c>
      <c r="E133" s="6">
        <v>0</v>
      </c>
      <c r="F133" s="6">
        <v>0</v>
      </c>
      <c r="G133" s="6">
        <v>0</v>
      </c>
      <c r="H133" s="8"/>
      <c r="I133" s="8"/>
      <c r="J133" s="8"/>
      <c r="K133" s="8"/>
    </row>
    <row r="134" spans="1:11">
      <c r="A134" s="5" t="s">
        <v>125</v>
      </c>
      <c r="B134" s="14"/>
      <c r="C134" s="6">
        <v>1167.5999999999999</v>
      </c>
      <c r="D134" s="14"/>
      <c r="E134" s="14"/>
      <c r="F134" s="14"/>
      <c r="G134" s="14"/>
      <c r="H134" s="8"/>
      <c r="I134" s="8"/>
      <c r="J134" s="8"/>
      <c r="K134" s="8"/>
    </row>
    <row r="135" spans="1:11" s="1" customFormat="1">
      <c r="A135" s="5" t="s">
        <v>126</v>
      </c>
      <c r="B135" s="6">
        <v>2480</v>
      </c>
      <c r="C135" s="6">
        <v>5364.7</v>
      </c>
      <c r="D135" s="7">
        <f>SUM(B135/C135)</f>
        <v>0.46228120864167616</v>
      </c>
      <c r="E135" s="6">
        <v>0</v>
      </c>
      <c r="F135" s="6">
        <v>0</v>
      </c>
      <c r="G135" s="6">
        <v>0</v>
      </c>
      <c r="H135" s="8"/>
      <c r="I135" s="8"/>
      <c r="J135" s="8"/>
      <c r="K135" s="8"/>
    </row>
    <row r="136" spans="1:11" s="4" customFormat="1">
      <c r="A136" s="9" t="s">
        <v>127</v>
      </c>
      <c r="B136" s="10">
        <v>5725</v>
      </c>
      <c r="C136" s="10">
        <v>2998.8</v>
      </c>
      <c r="D136" s="11">
        <f>SUM(B136/C136)</f>
        <v>1.909096972122182</v>
      </c>
      <c r="E136" s="10">
        <f>SUM(B136-C136)*0.75</f>
        <v>2044.6499999999999</v>
      </c>
      <c r="F136" s="10">
        <f>SUM(B136-C136)*0.75</f>
        <v>2044.6499999999999</v>
      </c>
      <c r="G136" s="10">
        <v>15421.46</v>
      </c>
      <c r="H136" s="12"/>
      <c r="I136" s="12"/>
      <c r="J136" s="12"/>
      <c r="K136" s="12"/>
    </row>
    <row r="137" spans="1:11">
      <c r="A137" s="5" t="s">
        <v>128</v>
      </c>
      <c r="B137" s="14"/>
      <c r="C137" s="6">
        <v>751</v>
      </c>
      <c r="D137" s="14"/>
      <c r="E137" s="14"/>
      <c r="F137" s="14"/>
      <c r="G137" s="21">
        <v>1236.56</v>
      </c>
      <c r="H137" s="8"/>
      <c r="I137" s="8"/>
      <c r="J137" s="8"/>
      <c r="K137" s="8"/>
    </row>
    <row r="138" spans="1:11">
      <c r="A138" s="5" t="s">
        <v>129</v>
      </c>
      <c r="B138" s="14"/>
      <c r="C138" s="6">
        <v>750</v>
      </c>
      <c r="D138" s="14"/>
      <c r="E138" s="14"/>
      <c r="F138" s="14"/>
      <c r="G138" s="14"/>
      <c r="H138" s="8"/>
      <c r="I138" s="8"/>
      <c r="J138" s="8"/>
      <c r="K138" s="8"/>
    </row>
    <row r="139" spans="1:11">
      <c r="A139" s="5" t="s">
        <v>130</v>
      </c>
      <c r="B139" s="6">
        <v>525</v>
      </c>
      <c r="C139" s="6">
        <v>1830.9</v>
      </c>
      <c r="D139" s="7">
        <v>0.28999999999999998</v>
      </c>
      <c r="E139" s="6">
        <v>0</v>
      </c>
      <c r="F139" s="6">
        <v>0</v>
      </c>
      <c r="G139" s="6">
        <v>0</v>
      </c>
      <c r="H139" s="8"/>
      <c r="I139" s="8"/>
      <c r="J139" s="8"/>
      <c r="K139" s="8"/>
    </row>
    <row r="140" spans="1:11" s="3" customFormat="1">
      <c r="A140" s="9" t="s">
        <v>131</v>
      </c>
      <c r="B140" s="10">
        <v>4645</v>
      </c>
      <c r="C140" s="10">
        <v>1407.15</v>
      </c>
      <c r="D140" s="11">
        <f>SUM(B140/C140)</f>
        <v>3.300998472088974</v>
      </c>
      <c r="E140" s="10">
        <f>SUM(B140-C140)*0.75</f>
        <v>2428.3874999999998</v>
      </c>
      <c r="F140" s="10">
        <f>SUM(B140-C140)*0.25</f>
        <v>809.46249999999998</v>
      </c>
      <c r="G140" s="10">
        <v>236.84</v>
      </c>
      <c r="H140" s="12"/>
      <c r="I140" s="12"/>
      <c r="J140" s="12"/>
      <c r="K140" s="12"/>
    </row>
    <row r="141" spans="1:11">
      <c r="A141" s="5" t="s">
        <v>132</v>
      </c>
      <c r="B141" s="14"/>
      <c r="C141" s="6">
        <v>1532.5</v>
      </c>
      <c r="D141" s="14"/>
      <c r="E141" s="14"/>
      <c r="F141" s="14"/>
      <c r="G141" s="14"/>
      <c r="H141" s="8"/>
      <c r="I141" s="8"/>
      <c r="J141" s="8"/>
      <c r="K141" s="8"/>
    </row>
    <row r="142" spans="1:11">
      <c r="A142" s="5" t="s">
        <v>133</v>
      </c>
      <c r="B142" s="14"/>
      <c r="C142" s="6">
        <v>750</v>
      </c>
      <c r="D142" s="14"/>
      <c r="E142" s="14"/>
      <c r="F142" s="14"/>
      <c r="G142" s="14"/>
      <c r="H142" s="8"/>
      <c r="I142" s="8"/>
      <c r="J142" s="8"/>
      <c r="K142" s="8"/>
    </row>
    <row r="143" spans="1:11" s="1" customFormat="1">
      <c r="A143" s="5" t="s">
        <v>134</v>
      </c>
      <c r="B143" s="6">
        <v>185</v>
      </c>
      <c r="C143" s="6">
        <v>1587.7</v>
      </c>
      <c r="D143" s="7">
        <f>SUM(B143/C143)</f>
        <v>0.11652075329092397</v>
      </c>
      <c r="E143" s="6">
        <v>0</v>
      </c>
      <c r="F143" s="6">
        <v>0</v>
      </c>
      <c r="G143" s="6">
        <v>0</v>
      </c>
      <c r="H143" s="8"/>
      <c r="I143" s="8"/>
      <c r="J143" s="8"/>
      <c r="K143" s="8"/>
    </row>
    <row r="144" spans="1:11" s="26" customFormat="1">
      <c r="A144" s="22" t="s">
        <v>135</v>
      </c>
      <c r="B144" s="23">
        <v>665</v>
      </c>
      <c r="C144" s="23">
        <v>1144.1500000000001</v>
      </c>
      <c r="D144" s="24">
        <v>0.57999999999999996</v>
      </c>
      <c r="E144" s="23">
        <v>0</v>
      </c>
      <c r="F144" s="23">
        <v>0</v>
      </c>
      <c r="G144" s="23">
        <v>0</v>
      </c>
      <c r="H144" s="25"/>
      <c r="I144" s="25"/>
      <c r="J144" s="25"/>
      <c r="K144" s="25"/>
    </row>
    <row r="145" spans="1:11">
      <c r="A145" s="5" t="s">
        <v>136</v>
      </c>
      <c r="B145" s="6">
        <v>50</v>
      </c>
      <c r="C145" s="6">
        <v>9976.5</v>
      </c>
      <c r="D145" s="7">
        <v>0.01</v>
      </c>
      <c r="E145" s="6">
        <v>0</v>
      </c>
      <c r="F145" s="6">
        <v>0</v>
      </c>
      <c r="G145" s="6">
        <v>0</v>
      </c>
      <c r="H145" s="8"/>
      <c r="I145" s="8"/>
      <c r="J145" s="8"/>
      <c r="K145" s="8"/>
    </row>
    <row r="146" spans="1:11">
      <c r="A146" s="5" t="s">
        <v>137</v>
      </c>
      <c r="B146" s="6">
        <v>75</v>
      </c>
      <c r="C146" s="6">
        <v>1876.2</v>
      </c>
      <c r="D146" s="7">
        <v>0.04</v>
      </c>
      <c r="E146" s="6">
        <v>0</v>
      </c>
      <c r="F146" s="6">
        <v>0</v>
      </c>
      <c r="G146" s="6">
        <v>0</v>
      </c>
      <c r="H146" s="8"/>
      <c r="I146" s="8"/>
      <c r="J146" s="8"/>
      <c r="K146" s="8"/>
    </row>
    <row r="147" spans="1:11">
      <c r="A147" s="5" t="s">
        <v>138</v>
      </c>
      <c r="B147" s="14"/>
      <c r="C147" s="6">
        <v>750</v>
      </c>
      <c r="D147" s="14"/>
      <c r="E147" s="14"/>
      <c r="F147" s="14"/>
      <c r="G147" s="14"/>
      <c r="H147" s="8"/>
      <c r="I147" s="8"/>
      <c r="J147" s="8"/>
      <c r="K147" s="8"/>
    </row>
    <row r="148" spans="1:11" s="3" customFormat="1">
      <c r="A148" s="9" t="s">
        <v>139</v>
      </c>
      <c r="B148" s="10">
        <v>2500</v>
      </c>
      <c r="C148" s="10">
        <v>1284.8</v>
      </c>
      <c r="D148" s="11">
        <f>SUM(B148/C148)</f>
        <v>1.9458281444582815</v>
      </c>
      <c r="E148" s="10">
        <f>SUM(B148-C148)*0.75</f>
        <v>911.40000000000009</v>
      </c>
      <c r="F148" s="10">
        <f>SUM(B148-C148)*0.25</f>
        <v>303.8</v>
      </c>
      <c r="G148" s="10">
        <v>0</v>
      </c>
      <c r="H148" s="12"/>
      <c r="I148" s="12"/>
      <c r="J148" s="12"/>
      <c r="K148" s="12"/>
    </row>
    <row r="149" spans="1:11">
      <c r="A149" s="5" t="s">
        <v>140</v>
      </c>
      <c r="B149" s="14"/>
      <c r="C149" s="14"/>
      <c r="D149" s="14"/>
      <c r="E149" s="14"/>
      <c r="F149" s="14"/>
      <c r="G149" s="14"/>
      <c r="H149" s="8"/>
      <c r="I149" s="8"/>
      <c r="J149" s="8"/>
      <c r="K149" s="8"/>
    </row>
    <row r="150" spans="1:11">
      <c r="A150" s="17"/>
      <c r="B150" s="15"/>
      <c r="C150" s="15"/>
      <c r="D150" s="18"/>
      <c r="E150" s="15"/>
      <c r="F150" s="15"/>
      <c r="G150" s="15"/>
      <c r="H150" s="8"/>
      <c r="I150" s="8"/>
      <c r="J150" s="8"/>
      <c r="K150" s="8"/>
    </row>
    <row r="151" spans="1:11">
      <c r="A151" s="19" t="s">
        <v>141</v>
      </c>
      <c r="B151" s="13" t="s">
        <v>1</v>
      </c>
      <c r="C151" s="13" t="s">
        <v>1</v>
      </c>
      <c r="D151" s="13" t="s">
        <v>1</v>
      </c>
      <c r="E151" s="13" t="s">
        <v>1</v>
      </c>
      <c r="F151" s="13" t="s">
        <v>1</v>
      </c>
      <c r="G151" s="13" t="s">
        <v>1</v>
      </c>
      <c r="H151" s="8"/>
      <c r="I151" s="8"/>
      <c r="J151" s="8"/>
      <c r="K151" s="8"/>
    </row>
    <row r="152" spans="1:11" s="1" customFormat="1">
      <c r="A152" s="5" t="s">
        <v>142</v>
      </c>
      <c r="B152" s="6">
        <v>3830.29</v>
      </c>
      <c r="C152" s="6">
        <v>15000</v>
      </c>
      <c r="D152" s="7">
        <f>SUM(B152/C152)</f>
        <v>0.25535266666666667</v>
      </c>
      <c r="E152" s="6">
        <v>0</v>
      </c>
      <c r="F152" s="6">
        <v>0</v>
      </c>
      <c r="G152" s="6">
        <v>0</v>
      </c>
      <c r="H152" s="8"/>
      <c r="I152" s="8"/>
      <c r="J152" s="8"/>
      <c r="K152" s="8"/>
    </row>
    <row r="153" spans="1:11">
      <c r="A153" s="5" t="s">
        <v>143</v>
      </c>
      <c r="B153" s="6">
        <v>1995.1</v>
      </c>
      <c r="C153" s="6">
        <v>8169</v>
      </c>
      <c r="D153" s="7">
        <v>0.24</v>
      </c>
      <c r="E153" s="6">
        <v>0</v>
      </c>
      <c r="F153" s="6">
        <v>0</v>
      </c>
      <c r="G153" s="6">
        <v>0</v>
      </c>
      <c r="H153" s="8"/>
      <c r="I153" s="8"/>
      <c r="J153" s="8"/>
      <c r="K153" s="8"/>
    </row>
    <row r="154" spans="1:11" s="32" customFormat="1">
      <c r="A154" s="28" t="s">
        <v>144</v>
      </c>
      <c r="B154" s="29">
        <v>5300</v>
      </c>
      <c r="C154" s="29">
        <v>6707.6</v>
      </c>
      <c r="D154" s="30">
        <v>0.79</v>
      </c>
      <c r="E154" s="29">
        <v>0</v>
      </c>
      <c r="F154" s="29">
        <v>0</v>
      </c>
      <c r="G154" s="29">
        <v>0</v>
      </c>
      <c r="H154" s="31"/>
      <c r="I154" s="31"/>
      <c r="J154" s="31"/>
      <c r="K154" s="31"/>
    </row>
    <row r="155" spans="1:11">
      <c r="A155" s="5" t="s">
        <v>145</v>
      </c>
      <c r="B155" s="14"/>
      <c r="C155" s="6">
        <v>1169.25</v>
      </c>
      <c r="D155" s="14"/>
      <c r="E155" s="14"/>
      <c r="F155" s="14"/>
      <c r="G155" s="14"/>
      <c r="H155" s="8"/>
      <c r="I155" s="8"/>
      <c r="J155" s="8"/>
      <c r="K155" s="8"/>
    </row>
    <row r="156" spans="1:11">
      <c r="A156" s="5" t="s">
        <v>146</v>
      </c>
      <c r="B156" s="6">
        <v>25</v>
      </c>
      <c r="C156" s="6">
        <v>1501.25</v>
      </c>
      <c r="D156" s="7">
        <v>0.02</v>
      </c>
      <c r="E156" s="6">
        <v>0</v>
      </c>
      <c r="F156" s="6">
        <v>0</v>
      </c>
      <c r="G156" s="6">
        <v>0</v>
      </c>
      <c r="H156" s="8"/>
      <c r="I156" s="8"/>
      <c r="J156" s="8"/>
      <c r="K156" s="8"/>
    </row>
    <row r="157" spans="1:11">
      <c r="A157" s="5" t="s">
        <v>147</v>
      </c>
      <c r="B157" s="6">
        <v>100</v>
      </c>
      <c r="C157" s="6">
        <v>4305.55</v>
      </c>
      <c r="D157" s="7">
        <v>0.02</v>
      </c>
      <c r="E157" s="6">
        <v>0</v>
      </c>
      <c r="F157" s="6">
        <v>0</v>
      </c>
      <c r="G157" s="6">
        <v>0</v>
      </c>
      <c r="H157" s="8"/>
      <c r="I157" s="8"/>
      <c r="J157" s="8"/>
      <c r="K157" s="8"/>
    </row>
    <row r="158" spans="1:11">
      <c r="A158" s="5" t="s">
        <v>148</v>
      </c>
      <c r="B158" s="6">
        <v>250</v>
      </c>
      <c r="C158" s="6">
        <v>2772.3</v>
      </c>
      <c r="D158" s="7">
        <v>0.09</v>
      </c>
      <c r="E158" s="6">
        <v>0</v>
      </c>
      <c r="F158" s="6">
        <v>0</v>
      </c>
      <c r="G158" s="6">
        <v>0</v>
      </c>
      <c r="H158" s="8"/>
      <c r="I158" s="8"/>
      <c r="J158" s="8"/>
      <c r="K158" s="8"/>
    </row>
    <row r="159" spans="1:11">
      <c r="A159" s="5" t="s">
        <v>149</v>
      </c>
      <c r="B159" s="14"/>
      <c r="C159" s="6">
        <v>2662.5</v>
      </c>
      <c r="D159" s="14"/>
      <c r="E159" s="14"/>
      <c r="F159" s="14"/>
      <c r="G159" s="14"/>
      <c r="H159" s="8"/>
      <c r="I159" s="8"/>
      <c r="J159" s="8"/>
      <c r="K159" s="8"/>
    </row>
    <row r="160" spans="1:11">
      <c r="A160" s="5" t="s">
        <v>150</v>
      </c>
      <c r="B160" s="6">
        <v>25</v>
      </c>
      <c r="C160" s="6">
        <v>2858.75</v>
      </c>
      <c r="D160" s="7">
        <v>0.01</v>
      </c>
      <c r="E160" s="6">
        <v>0</v>
      </c>
      <c r="F160" s="6">
        <v>0</v>
      </c>
      <c r="G160" s="6">
        <v>0</v>
      </c>
      <c r="H160" s="8"/>
      <c r="I160" s="8"/>
      <c r="J160" s="8"/>
      <c r="K160" s="8"/>
    </row>
    <row r="161" spans="1:11">
      <c r="A161" s="5" t="s">
        <v>151</v>
      </c>
      <c r="B161" s="14"/>
      <c r="C161" s="6">
        <v>12035.55</v>
      </c>
      <c r="D161" s="14"/>
      <c r="E161" s="14"/>
      <c r="F161" s="14"/>
      <c r="G161" s="14"/>
      <c r="H161" s="8"/>
      <c r="I161" s="8"/>
      <c r="J161" s="8"/>
      <c r="K161" s="8"/>
    </row>
    <row r="162" spans="1:11" s="32" customFormat="1">
      <c r="A162" s="28" t="s">
        <v>152</v>
      </c>
      <c r="B162" s="29">
        <v>8700</v>
      </c>
      <c r="C162" s="29">
        <v>10453.4</v>
      </c>
      <c r="D162" s="30">
        <v>0.83</v>
      </c>
      <c r="E162" s="29">
        <v>0</v>
      </c>
      <c r="F162" s="29">
        <v>0</v>
      </c>
      <c r="G162" s="29">
        <v>297.05</v>
      </c>
      <c r="H162" s="31"/>
      <c r="I162" s="31"/>
      <c r="J162" s="31"/>
      <c r="K162" s="31"/>
    </row>
    <row r="163" spans="1:11">
      <c r="A163" s="17"/>
      <c r="B163" s="15"/>
      <c r="C163" s="15"/>
      <c r="D163" s="18"/>
      <c r="E163" s="15"/>
      <c r="F163" s="15"/>
      <c r="G163" s="15"/>
      <c r="H163" s="8"/>
      <c r="I163" s="8"/>
      <c r="J163" s="8"/>
      <c r="K163" s="8"/>
    </row>
    <row r="164" spans="1:11" s="43" customFormat="1" ht="11.25">
      <c r="A164" s="42" t="s">
        <v>160</v>
      </c>
      <c r="B164" s="39"/>
      <c r="C164" s="39"/>
      <c r="D164" s="40"/>
      <c r="E164" s="39"/>
      <c r="F164" s="39"/>
      <c r="G164" s="39"/>
    </row>
    <row r="165" spans="1:11" s="43" customFormat="1" ht="11.25">
      <c r="A165" s="41" t="s">
        <v>159</v>
      </c>
    </row>
    <row r="166" spans="1:11">
      <c r="A166" s="44" t="s">
        <v>161</v>
      </c>
    </row>
    <row r="226" spans="7:7">
      <c r="G226" s="45">
        <f>SUM(G4:G225)</f>
        <v>213242.22999999995</v>
      </c>
    </row>
  </sheetData>
  <mergeCells count="1">
    <mergeCell ref="A1:G1"/>
  </mergeCells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Eastman</dc:creator>
  <cp:lastModifiedBy>Administrator</cp:lastModifiedBy>
  <dcterms:created xsi:type="dcterms:W3CDTF">2019-07-24T14:53:46Z</dcterms:created>
  <dcterms:modified xsi:type="dcterms:W3CDTF">2019-09-05T15:35:37Z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